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827"/>
  <workbookPr/>
  <bookViews>
    <workbookView xWindow="0" yWindow="0" windowWidth="28770" windowHeight="11295" tabRatio="702" activeTab="4"/>
  </bookViews>
  <sheets>
    <sheet name="Sažetak-Fin. plan" sheetId="13" r:id="rId1"/>
    <sheet name="Račun prihoda i rashoda" sheetId="3" r:id="rId2"/>
    <sheet name="Rashodi po funkcijskoj" sheetId="12" r:id="rId3"/>
    <sheet name="Račun financiranja" sheetId="6" r:id="rId4"/>
    <sheet name="Posebni dio" sheetId="10" r:id="rId5"/>
  </sheets>
  <definedNames>
    <definedName name="_xlnm.Print_Area" localSheetId="4">'Posebni dio'!$A$1:$D$81</definedName>
    <definedName name="_xlnm.Print_Area" localSheetId="3">'Račun financiranja'!$A$1:$D$26</definedName>
    <definedName name="_xlnm.Print_Area" localSheetId="1">'Račun prihoda i rashoda'!$A$1:$D$88</definedName>
    <definedName name="_xlnm.Print_Area" localSheetId="2">'Rashodi po funkcijskoj'!$A$1:$D$13</definedName>
    <definedName name="_xlnm.Print_Area" localSheetId="0">'Sažetak-Fin. plan'!$A$1:$D$40</definedName>
    <definedName name="_xlnm.Print_Titles" localSheetId="1">'Račun prihoda i rashoda'!$33:$34</definedName>
    <definedName name="_xlnm.Print_Titles" localSheetId="4">'Posebni dio'!$7:$8</definedName>
  </definedNames>
  <calcPr calcId="1790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<sst xmlns="http://schemas.openxmlformats.org/spreadsheetml/2006/main" count="232" uniqueCount="106">
  <si>
    <t>PRIHODI UKUPNO</t>
  </si>
  <si>
    <t>RASHODI UKUPNO</t>
  </si>
  <si>
    <t>NETO FINANCIRANJE</t>
  </si>
  <si>
    <t>VIŠAK / MANJAK + NETO FINANCIRANJE</t>
  </si>
  <si>
    <t xml:space="preserve">A. RAČUN PRIHODA I RASHODA </t>
  </si>
  <si>
    <t>B. RAČUN FINANCIRANJA</t>
  </si>
  <si>
    <t>II. POSEBNI DIO</t>
  </si>
  <si>
    <t>I. OPĆI DIO</t>
  </si>
  <si>
    <t>Članak 1.</t>
  </si>
  <si>
    <t>Opis</t>
  </si>
  <si>
    <t>6 Prihodi poslovanja</t>
  </si>
  <si>
    <t>7 Prihodi od prodaje nefinancijske imovine</t>
  </si>
  <si>
    <t>3 Rashodi poslovanja</t>
  </si>
  <si>
    <t>4 Rashodi za nabavu nefinancijske imovine</t>
  </si>
  <si>
    <t>RAZLIKA - VIŠAK/MANJAK</t>
  </si>
  <si>
    <t>8 Primici od financijske imovine i zaduživanja</t>
  </si>
  <si>
    <t>5 Izdaci za financijsku imovinu i otplate zajmova</t>
  </si>
  <si>
    <t>MANJAK PRIHODA za pokriće (preneseni)</t>
  </si>
  <si>
    <t>VIŠAK PRIHODA za raspodjelu (preneseni)</t>
  </si>
  <si>
    <t>PRIHODI I PRIMICI s prenesenim viškom/manjkom</t>
  </si>
  <si>
    <t>RASHODI I IZDACI</t>
  </si>
  <si>
    <t>SAŽETAK RAČUNA PRIHODA I RASHODA I RAČUNA FINANCIRANJA</t>
  </si>
  <si>
    <t>A. SAŽETAK RAČUNA PRIHODA I RASHODA</t>
  </si>
  <si>
    <t>B. SAŽETAK RAČUNA FINANCIRANJA</t>
  </si>
  <si>
    <t>Projekcija 
2025.</t>
  </si>
  <si>
    <t>PRIHODI PREMA EKONOMSKOJ KLASIFIKACIJI I IZVORIMA FINANCIRANJA</t>
  </si>
  <si>
    <t>RASHODI PREMA EKONOMSKOJ KLASIFIKACIJI I IZVORIMA FINANCIRANJA</t>
  </si>
  <si>
    <t>PRIMICI PREMA EKONOMSKOJ KLASIFIKACIJI I IZVORIMA FINANCIRANJA</t>
  </si>
  <si>
    <t>IZDACI PREMA EKONOMSKOJ KLASIFIKACIJI I IZVORIMA FINANCIRANJA</t>
  </si>
  <si>
    <t>Izvor: 11 Opći prihodi i primici</t>
  </si>
  <si>
    <t>Izvor: 44 Decentralizirana sredstva</t>
  </si>
  <si>
    <t>63 Pomoći iz inozemstva i od subjekata unutar općeg proračuna</t>
  </si>
  <si>
    <t>Izvor: 51 Pomoći EU</t>
  </si>
  <si>
    <t>Izvor: 52 Ostale pomoći</t>
  </si>
  <si>
    <t>64 Prihodi od imovine</t>
  </si>
  <si>
    <t>Izvor: 43 Ostali prihodi za posebne namjene</t>
  </si>
  <si>
    <t>65 Prihodi od upravnih i administrativnih pristojbi, pristojbi po posebnim propisima i naknada</t>
  </si>
  <si>
    <t>66 Prihodi od prodaje proizvoda i robe te pruženih usluga i prihodi od donacija te povrati po protestiranim jamstvima</t>
  </si>
  <si>
    <t>Izvor: 31 Vlastiti prihodi</t>
  </si>
  <si>
    <t>SVEUKUPNO PRIHODI</t>
  </si>
  <si>
    <t>31 Rashodi za zaposlene</t>
  </si>
  <si>
    <t>32 Materijalni rashodi</t>
  </si>
  <si>
    <t>34 Financijski rashodi</t>
  </si>
  <si>
    <t>37 Naknade građanima i kućanstvima na temelju osiguranja i druge naknade</t>
  </si>
  <si>
    <t>42 Rashodi za nabavu proizvedene dugotrajne imovine</t>
  </si>
  <si>
    <t>Izvor: 81 Namjenski primici od zaduživanja</t>
  </si>
  <si>
    <t>SVEUKUPNO RASHODI</t>
  </si>
  <si>
    <t xml:space="preserve">RASHODI PREMA FUNKCIJSKOJ KLASIFIKACIJI </t>
  </si>
  <si>
    <t>84 Primici od zaduživanja</t>
  </si>
  <si>
    <t>SVEUKUPNO PRIMICI</t>
  </si>
  <si>
    <t>54 Izdaci za otplatu glavnice primljenih kredita i zajmova</t>
  </si>
  <si>
    <t>SVEUKUPNO IZDACI</t>
  </si>
  <si>
    <t>Članak 2.</t>
  </si>
  <si>
    <t>Izvor: 61 Donacije</t>
  </si>
  <si>
    <t>67 Prihodi iz nadležnog proračuna i od HZZO-a temeljem ugovornih obveza</t>
  </si>
  <si>
    <t>Funk. klas: 09 Obrazovanje</t>
  </si>
  <si>
    <t>Članak 3.</t>
  </si>
  <si>
    <t>Članak 4.</t>
  </si>
  <si>
    <t>Varaždin, ___________</t>
  </si>
  <si>
    <t xml:space="preserve">VIŠAK/MANJAK IZ PRETHODNIH GODINA KOJI ĆE SE POKRITI/RASPOREDITI U PRORAČUNSKOM RAZDOBLJU </t>
  </si>
  <si>
    <t xml:space="preserve">        PREDSJEDNIK</t>
  </si>
  <si>
    <t>I PROJEKCIJE ZA 2025. i 2026. GODINU</t>
  </si>
  <si>
    <t>Proračun 
2024.</t>
  </si>
  <si>
    <t>Projekcija 
2026.</t>
  </si>
  <si>
    <t>Prihodi i rashodi te primici i izdaci iskazani po proračunskim klasifikacijama utvrđuju se u Računu prihoda i rashoda i Računu financiranja Proračuna za 2024. godinu i projekcijama za 2025. i 2026. godinu, kako slijedi:</t>
  </si>
  <si>
    <t>Plan 
2024.</t>
  </si>
  <si>
    <t>Program: 1210 JAVNE POTREBE U OBRAZOVANJU IZNAD ZAKONSKOG STANDARDA</t>
  </si>
  <si>
    <t>A121016 Programi u školstvu iznad zakonskog standarda</t>
  </si>
  <si>
    <t>A121023 Građanski odgoj</t>
  </si>
  <si>
    <t>Funk. klas: 091 Predškolsko i osnovno obrazovanje</t>
  </si>
  <si>
    <t>Funk. klas: 096 Dodatne usluge u obrazovanju</t>
  </si>
  <si>
    <t xml:space="preserve">KLASA: </t>
  </si>
  <si>
    <t xml:space="preserve">URBROJ: </t>
  </si>
  <si>
    <t>VIŠAK MANJAK IZ PRETHODNE GODINE KOJI ĆE SE RASPOREDITI/POKRITI</t>
  </si>
  <si>
    <t>PRORAČUN UKUPNO (A.+B.+C.)</t>
  </si>
  <si>
    <t>VIŠAK/MANJAK TEKUĆE GODINE</t>
  </si>
  <si>
    <t>PRIJENOS VIŠKA/MANJKA U SLIJEDEĆE RAZDOBLJE</t>
  </si>
  <si>
    <t xml:space="preserve">C. PRENESENI VIŠAK ILI PRENESENI MANJAK </t>
  </si>
  <si>
    <t>Financijski plan za 2024. godinu i projekcije za 2025. i 2026. (dalje u tekstu: Financijski plan) sastoji se od:</t>
  </si>
  <si>
    <t>FINANCIJSKI PLAN ZA 2024. GODINU</t>
  </si>
  <si>
    <t>D. VIŠEGODIŠNJI PLAN URAVNOTEŽENJA*</t>
  </si>
  <si>
    <t>DONOS VIŠKA/MANJKA IZ PRETHODNE GODINE</t>
  </si>
  <si>
    <t>*Napomena: 
VIŠEGODIŠNJI PLAN URAVNOTEŽENJA (D.) služi kao informacija i ne uzima se u obzir kod uravnoteženja proračuna, već se proračun uravnotežuje retkom VIŠAK/MANJAK IZ PRETHODNIH GODINA KOJI ĆE SE POKRITI/RASPOREDITI U PRORAČUNSKOM RAZDOBLJU (C.)</t>
  </si>
  <si>
    <t>Izvor: 71 Prihodi od nefinancijske imovine</t>
  </si>
  <si>
    <t>68 Kazne, upravne mjere i ostali prihodi</t>
  </si>
  <si>
    <t>72 Prihodi od prodaje proizvedene dugotrajne imovine</t>
  </si>
  <si>
    <t>35 Subvencije</t>
  </si>
  <si>
    <t>36 Pomoći dane u inozemstvo i unutar općeg proračuna</t>
  </si>
  <si>
    <t>38 Ostali rashodi</t>
  </si>
  <si>
    <t>45 Rashodi za dodatna ulaganja na nefinancijskoj imovini</t>
  </si>
  <si>
    <t>Funk. klas: 098 Usluge obrazovanja koje nisu drugdje svrstane</t>
  </si>
  <si>
    <t>Funk. klas: 092 Srednjoškolsko obrazovanje</t>
  </si>
  <si>
    <t>Funk. klas: 04 Ekonomski poslovi</t>
  </si>
  <si>
    <t>Funk. klas: 043 Gorivo i energija</t>
  </si>
  <si>
    <t>Posebni dio Financijskog plana sastoji se od plana rashoda iskazanih po organizacijskoj klasifikaciji, izvorima financiranja i ekonomskoj klasifikaciji, raspoređenih u programe koji se sastoje od aktivnosti i projekata, kako slijedi:</t>
  </si>
  <si>
    <t>RKP br.: 14200 Glazbena škola u Varaždinu</t>
  </si>
  <si>
    <t>A121022 Glazbene svečanosti</t>
  </si>
  <si>
    <t>A121025 Opskrba školskih ustanova besplatnim higijenskim potrepštinama</t>
  </si>
  <si>
    <t>Program: 1220 ŽUPANIJSKA DODATNA KAPITALNA ULAGANJA U OBRAZOVANJU</t>
  </si>
  <si>
    <t>K122005 Glazbena škola</t>
  </si>
  <si>
    <t>Program: 1240 ZAKONSKI STANDARD JAVNIH USTANOVA SŠ</t>
  </si>
  <si>
    <t>A124001 Odgojnoobrazovno, administrativno i tehničko osoblje</t>
  </si>
  <si>
    <t xml:space="preserve">   31 Rashodi za zaposlene</t>
  </si>
  <si>
    <t>K124001 Izgradnja i održavanje školskih objekata</t>
  </si>
  <si>
    <t>Financijski plan za 2024. godinu i projekcije za 2025. i 2026. godinu stupaju na snagu 1. siječnja 2024. godine, a objavit će se na mrežnim stranicama Glazbene škole u Varaždinu.</t>
  </si>
  <si>
    <t>Temeljem odredbi članka 38. stavka 7. Zakona o proračunu ("Narodne novine" br. 144/21), članka 35. Statuta Glazbene škole u Varaždinu, Školski odbor, na sjednici održanoj 28.prosinca 2023. godine, donosi: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</si>
</sst>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50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7.5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5"/>
      <color indexed="8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206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3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slantDashDot">
        <color theme="8" tint="-0.4999699890613556"/>
      </bottom>
    </border>
    <border>
      <left/>
      <right/>
      <top style="slantDashDot">
        <color theme="8" tint="-0.4999699890613556"/>
      </top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3">
    <xf numFmtId="0" fontId="0" fillId="0" borderId="0" xfId="0"/>
    <xf numFmtId="0" fontId="19" fillId="0" borderId="0" xfId="0" applyFont="1"/>
    <xf numFmtId="0" fontId="21" fillId="0" borderId="0" xfId="0" applyFont="1"/>
    <xf numFmtId="0" fontId="19" fillId="33" borderId="0" xfId="0" applyFont="1" applyFill="1"/>
    <xf numFmtId="0" fontId="19" fillId="33" borderId="0" xfId="0" applyFont="1" applyFill="1" applyAlignment="1">
      <alignment horizontal="left" vertical="center" wrapText="1"/>
    </xf>
    <xf numFmtId="0" fontId="26" fillId="0" borderId="0" xfId="0" applyFont="1"/>
    <xf numFmtId="0" fontId="19" fillId="0" borderId="0" xfId="0" applyFont="1" applyAlignment="1">
      <alignment horizontal="center"/>
    </xf>
    <xf numFmtId="4" fontId="21" fillId="0" borderId="0" xfId="0" applyNumberFormat="1" applyFont="1"/>
    <xf numFmtId="4" fontId="19" fillId="0" borderId="0" xfId="0" applyNumberFormat="1" applyFont="1"/>
    <xf numFmtId="0" fontId="19" fillId="33" borderId="0" xfId="0" applyFont="1" applyFill="1" applyAlignment="1">
      <alignment horizontal="center"/>
    </xf>
    <xf numFmtId="4" fontId="24" fillId="0" borderId="0" xfId="0" applyNumberFormat="1" applyFont="1" applyAlignment="1">
      <alignment horizontal="right" wrapText="1" indent="1"/>
    </xf>
    <xf numFmtId="0" fontId="19" fillId="33" borderId="0" xfId="0" applyFont="1" applyFill="1" applyAlignment="1">
      <alignment horizontal="right"/>
    </xf>
    <xf numFmtId="0" fontId="30" fillId="33" borderId="0" xfId="0" applyFont="1" applyFill="1" applyAlignment="1">
      <alignment horizontal="center" vertical="center" wrapText="1"/>
    </xf>
    <xf numFmtId="0" fontId="30" fillId="33" borderId="0" xfId="0" applyFont="1" applyFill="1" applyAlignment="1">
      <alignment horizontal="right" vertical="center" wrapText="1"/>
    </xf>
    <xf numFmtId="0" fontId="31" fillId="33" borderId="0" xfId="0" applyFont="1" applyFill="1" applyAlignment="1">
      <alignment horizontal="right" vertical="center" wrapText="1"/>
    </xf>
    <xf numFmtId="0" fontId="32" fillId="10" borderId="0" xfId="0" applyFont="1" applyFill="1" applyAlignment="1">
      <alignment vertical="center" wrapText="1"/>
    </xf>
    <xf numFmtId="0" fontId="33" fillId="10" borderId="0" xfId="0" applyFont="1" applyFill="1" applyAlignment="1">
      <alignment wrapText="1"/>
    </xf>
    <xf numFmtId="0" fontId="24" fillId="0" borderId="0" xfId="0" applyFont="1" applyAlignment="1">
      <alignment horizontal="left" wrapText="1" indent="1"/>
    </xf>
    <xf numFmtId="0" fontId="25" fillId="0" borderId="0" xfId="0" applyFont="1" applyAlignment="1">
      <alignment horizontal="left" wrapText="1" indent="3"/>
    </xf>
    <xf numFmtId="4" fontId="25" fillId="0" borderId="0" xfId="0" applyNumberFormat="1" applyFont="1" applyAlignment="1">
      <alignment horizontal="right" wrapText="1" indent="1"/>
    </xf>
    <xf numFmtId="0" fontId="34" fillId="33" borderId="0" xfId="0" applyFont="1" applyFill="1" applyAlignment="1">
      <alignment horizontal="center" vertical="center" wrapText="1"/>
    </xf>
    <xf numFmtId="0" fontId="30" fillId="33" borderId="0" xfId="0" applyFont="1" applyFill="1" applyAlignment="1">
      <alignment horizontal="left" vertical="center" wrapText="1"/>
    </xf>
    <xf numFmtId="0" fontId="16" fillId="0" borderId="0" xfId="0" applyFont="1"/>
    <xf numFmtId="0" fontId="32" fillId="33" borderId="0" xfId="0" applyFont="1" applyFill="1" applyAlignment="1">
      <alignment horizontal="center" vertical="center" wrapText="1"/>
    </xf>
    <xf numFmtId="0" fontId="35" fillId="33" borderId="0" xfId="0" applyFont="1" applyFill="1" applyAlignment="1">
      <alignment horizontal="right" vertical="center" wrapText="1"/>
    </xf>
    <xf numFmtId="0" fontId="0" fillId="33" borderId="0" xfId="0" applyFill="1" applyAlignment="1">
      <alignment horizontal="right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wrapText="1" indent="3"/>
    </xf>
    <xf numFmtId="4" fontId="37" fillId="0" borderId="0" xfId="0" applyNumberFormat="1" applyFont="1" applyAlignment="1">
      <alignment horizontal="left" indent="1"/>
    </xf>
    <xf numFmtId="4" fontId="0" fillId="0" borderId="0" xfId="0" applyNumberFormat="1"/>
    <xf numFmtId="0" fontId="25" fillId="0" borderId="0" xfId="0" applyFont="1" applyAlignment="1">
      <alignment horizontal="left" wrapText="1" indent="2"/>
    </xf>
    <xf numFmtId="0" fontId="19" fillId="0" borderId="0" xfId="0" applyFont="1" applyAlignment="1">
      <alignment horizontal="right"/>
    </xf>
    <xf numFmtId="0" fontId="39" fillId="9" borderId="0" xfId="0" applyFont="1" applyFill="1" applyAlignment="1">
      <alignment horizontal="left" wrapText="1" indent="1"/>
    </xf>
    <xf numFmtId="4" fontId="39" fillId="9" borderId="0" xfId="0" applyNumberFormat="1" applyFont="1" applyFill="1" applyAlignment="1">
      <alignment horizontal="right" wrapText="1"/>
    </xf>
    <xf numFmtId="4" fontId="39" fillId="10" borderId="0" xfId="0" applyNumberFormat="1" applyFont="1" applyFill="1" applyAlignment="1">
      <alignment horizontal="right" wrapText="1"/>
    </xf>
    <xf numFmtId="0" fontId="40" fillId="34" borderId="0" xfId="0" applyFont="1" applyFill="1" applyAlignment="1">
      <alignment horizontal="left" wrapText="1" indent="3"/>
    </xf>
    <xf numFmtId="4" fontId="40" fillId="34" borderId="0" xfId="0" applyNumberFormat="1" applyFont="1" applyFill="1" applyAlignment="1">
      <alignment horizontal="right" wrapText="1"/>
    </xf>
    <xf numFmtId="0" fontId="39" fillId="34" borderId="12" xfId="0" applyFont="1" applyFill="1" applyBorder="1" applyAlignment="1">
      <alignment horizontal="left" wrapText="1" indent="1"/>
    </xf>
    <xf numFmtId="4" fontId="40" fillId="34" borderId="0" xfId="0" applyNumberFormat="1" applyFont="1" applyFill="1" applyAlignment="1">
      <alignment wrapText="1"/>
    </xf>
    <xf numFmtId="0" fontId="39" fillId="33" borderId="12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 indent="1"/>
    </xf>
    <xf numFmtId="0" fontId="0" fillId="33" borderId="0" xfId="0" applyFill="1"/>
    <xf numFmtId="0" fontId="39" fillId="33" borderId="12" xfId="0" applyFont="1" applyFill="1" applyBorder="1" applyAlignment="1">
      <alignment horizontal="left" wrapText="1" indent="1"/>
    </xf>
    <xf numFmtId="4" fontId="39" fillId="33" borderId="12" xfId="0" applyNumberFormat="1" applyFont="1" applyFill="1" applyBorder="1" applyAlignment="1">
      <alignment horizontal="right" wrapText="1"/>
    </xf>
    <xf numFmtId="0" fontId="35" fillId="33" borderId="0" xfId="0" applyFont="1" applyFill="1" applyAlignment="1">
      <alignment vertical="center" wrapText="1"/>
    </xf>
    <xf numFmtId="0" fontId="39" fillId="10" borderId="0" xfId="0" applyFont="1" applyFill="1" applyAlignment="1">
      <alignment horizontal="left" wrapText="1" indent="2"/>
    </xf>
    <xf numFmtId="4" fontId="40" fillId="34" borderId="0" xfId="0" applyNumberFormat="1" applyFont="1" applyFill="1" applyAlignment="1">
      <alignment horizontal="right" wrapText="1" indent="1"/>
    </xf>
    <xf numFmtId="0" fontId="39" fillId="34" borderId="12" xfId="0" applyFont="1" applyFill="1" applyBorder="1" applyAlignment="1">
      <alignment horizontal="left" wrapText="1" indent="2"/>
    </xf>
    <xf numFmtId="0" fontId="39" fillId="33" borderId="12" xfId="0" applyFont="1" applyFill="1" applyBorder="1" applyAlignment="1">
      <alignment horizontal="left" wrapText="1" indent="2"/>
    </xf>
    <xf numFmtId="0" fontId="44" fillId="0" borderId="0" xfId="0" applyFont="1"/>
    <xf numFmtId="0" fontId="28" fillId="33" borderId="0" xfId="0" applyFont="1" applyFill="1"/>
    <xf numFmtId="0" fontId="18" fillId="0" borderId="0" xfId="0" applyFont="1" applyAlignment="1">
      <alignment vertical="center"/>
    </xf>
    <xf numFmtId="0" fontId="4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wrapText="1"/>
    </xf>
    <xf numFmtId="0" fontId="39" fillId="33" borderId="12" xfId="0" applyFont="1" applyFill="1" applyBorder="1" applyAlignment="1">
      <alignment horizontal="left" vertical="center" wrapText="1" indent="1"/>
    </xf>
    <xf numFmtId="0" fontId="39" fillId="34" borderId="0" xfId="0" applyFont="1" applyFill="1" applyAlignment="1">
      <alignment horizontal="left" wrapText="1" indent="1"/>
    </xf>
    <xf numFmtId="4" fontId="39" fillId="34" borderId="0" xfId="0" applyNumberFormat="1" applyFont="1" applyFill="1" applyAlignment="1">
      <alignment horizontal="right" wrapText="1" indent="1"/>
    </xf>
    <xf numFmtId="4" fontId="44" fillId="34" borderId="0" xfId="0" applyNumberFormat="1" applyFont="1" applyFill="1" applyAlignment="1">
      <alignment horizontal="right" wrapText="1" indent="1"/>
    </xf>
    <xf numFmtId="4" fontId="39" fillId="33" borderId="0" xfId="0" applyNumberFormat="1" applyFont="1" applyFill="1" applyAlignment="1">
      <alignment horizontal="right" wrapText="1" indent="1"/>
    </xf>
    <xf numFmtId="0" fontId="39" fillId="33" borderId="0" xfId="0" applyFont="1" applyFill="1" applyAlignment="1">
      <alignment horizontal="left" wrapText="1" indent="4"/>
    </xf>
    <xf numFmtId="4" fontId="28" fillId="33" borderId="0" xfId="0" applyNumberFormat="1" applyFont="1" applyFill="1"/>
    <xf numFmtId="0" fontId="27" fillId="33" borderId="0" xfId="0" applyFont="1" applyFill="1" applyAlignment="1">
      <alignment vertical="center"/>
    </xf>
    <xf numFmtId="0" fontId="28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4" fontId="40" fillId="33" borderId="0" xfId="0" applyNumberFormat="1" applyFont="1" applyFill="1" applyAlignment="1">
      <alignment horizontal="right" wrapText="1"/>
    </xf>
    <xf numFmtId="164" fontId="18" fillId="0" borderId="0" xfId="0" applyNumberFormat="1" applyFont="1"/>
    <xf numFmtId="4" fontId="18" fillId="33" borderId="0" xfId="0" applyNumberFormat="1" applyFont="1" applyFill="1" applyAlignment="1" applyProtection="1">
      <alignment horizontal="right" vertical="center" wrapText="1"/>
      <protection locked="0"/>
    </xf>
    <xf numFmtId="0" fontId="40" fillId="34" borderId="0" xfId="0" applyFont="1" applyFill="1" applyAlignment="1">
      <alignment horizontal="left" wrapText="1" indent="1"/>
    </xf>
    <xf numFmtId="0" fontId="44" fillId="34" borderId="0" xfId="0" applyFont="1" applyFill="1" applyAlignment="1">
      <alignment horizontal="left" wrapText="1" indent="1"/>
    </xf>
    <xf numFmtId="0" fontId="39" fillId="35" borderId="0" xfId="0" applyFont="1" applyFill="1" applyAlignment="1">
      <alignment horizontal="left" wrapText="1" indent="1"/>
    </xf>
    <xf numFmtId="4" fontId="39" fillId="35" borderId="0" xfId="0" applyNumberFormat="1" applyFont="1" applyFill="1" applyAlignment="1">
      <alignment horizontal="right" wrapText="1" indent="1"/>
    </xf>
    <xf numFmtId="0" fontId="39" fillId="34" borderId="0" xfId="0" applyFont="1" applyFill="1" applyAlignment="1">
      <alignment horizontal="left" wrapText="1" indent="2"/>
    </xf>
    <xf numFmtId="0" fontId="39" fillId="34" borderId="0" xfId="0" applyFont="1" applyFill="1" applyAlignment="1">
      <alignment horizontal="left" wrapText="1" indent="3"/>
    </xf>
    <xf numFmtId="4" fontId="39" fillId="33" borderId="12" xfId="0" applyNumberFormat="1" applyFont="1" applyFill="1" applyBorder="1" applyAlignment="1">
      <alignment wrapText="1"/>
    </xf>
    <xf numFmtId="0" fontId="39" fillId="36" borderId="0" xfId="0" applyFont="1" applyFill="1" applyAlignment="1">
      <alignment horizontal="left" wrapText="1" indent="1"/>
    </xf>
    <xf numFmtId="4" fontId="39" fillId="36" borderId="0" xfId="0" applyNumberFormat="1" applyFont="1" applyFill="1" applyAlignment="1">
      <alignment horizontal="right" wrapText="1" indent="1"/>
    </xf>
    <xf numFmtId="0" fontId="38" fillId="33" borderId="0" xfId="0" applyFont="1" applyFill="1" applyAlignment="1">
      <alignment horizontal="center" vertical="center"/>
    </xf>
    <xf numFmtId="0" fontId="34" fillId="33" borderId="12" xfId="0" applyFont="1" applyFill="1" applyBorder="1" applyAlignment="1">
      <alignment horizontal="left" vertical="center" wrapText="1" indent="1"/>
    </xf>
    <xf numFmtId="0" fontId="14" fillId="0" borderId="0" xfId="0" applyFont="1"/>
    <xf numFmtId="0" fontId="41" fillId="33" borderId="0" xfId="0" applyFont="1" applyFill="1" applyAlignment="1">
      <alignment horizontal="left" vertical="center" wrapText="1" indent="1"/>
    </xf>
    <xf numFmtId="4" fontId="41" fillId="33" borderId="0" xfId="0" applyNumberFormat="1" applyFont="1" applyFill="1" applyAlignment="1">
      <alignment horizontal="right" vertical="center" wrapText="1"/>
    </xf>
    <xf numFmtId="0" fontId="18" fillId="33" borderId="0" xfId="0" applyFont="1" applyFill="1" applyAlignment="1">
      <alignment horizontal="left" vertical="center" wrapText="1" indent="1"/>
    </xf>
    <xf numFmtId="0" fontId="41" fillId="33" borderId="13" xfId="0" applyFont="1" applyFill="1" applyBorder="1" applyAlignment="1">
      <alignment horizontal="left" vertical="center" wrapText="1" indent="1"/>
    </xf>
    <xf numFmtId="4" fontId="41" fillId="33" borderId="13" xfId="0" applyNumberFormat="1" applyFont="1" applyFill="1" applyBorder="1" applyAlignment="1">
      <alignment vertical="center" wrapText="1"/>
    </xf>
    <xf numFmtId="4" fontId="41" fillId="33" borderId="13" xfId="0" applyNumberFormat="1" applyFont="1" applyFill="1" applyBorder="1" applyAlignment="1">
      <alignment horizontal="right" vertical="center" wrapText="1"/>
    </xf>
    <xf numFmtId="0" fontId="41" fillId="33" borderId="0" xfId="0" applyFont="1" applyFill="1" applyAlignment="1" quotePrefix="1">
      <alignment horizontal="left" vertical="center" wrapText="1" indent="1"/>
    </xf>
    <xf numFmtId="4" fontId="21" fillId="8" borderId="0" xfId="0" applyNumberFormat="1" applyFont="1" applyFill="1" applyProtection="1">
      <protection locked="0"/>
    </xf>
    <xf numFmtId="0" fontId="22" fillId="33" borderId="0" xfId="0" applyFont="1" applyFill="1" applyProtection="1">
      <protection locked="0"/>
    </xf>
    <xf numFmtId="0" fontId="19" fillId="33" borderId="0" xfId="0" applyFont="1" applyFill="1" applyProtection="1">
      <protection locked="0"/>
    </xf>
    <xf numFmtId="0" fontId="19" fillId="33" borderId="0" xfId="0" applyFont="1" applyFill="1" applyAlignment="1" applyProtection="1">
      <alignment horizontal="center"/>
      <protection locked="0"/>
    </xf>
    <xf numFmtId="0" fontId="39" fillId="33" borderId="12" xfId="0" applyFont="1" applyFill="1" applyBorder="1" applyAlignment="1" applyProtection="1">
      <alignment horizontal="center" vertical="center" wrapText="1"/>
      <protection locked="0"/>
    </xf>
    <xf numFmtId="4" fontId="0" fillId="33" borderId="0" xfId="0" applyNumberFormat="1" applyFill="1" applyAlignment="1">
      <alignment horizontal="right"/>
    </xf>
    <xf numFmtId="0" fontId="41" fillId="33" borderId="14" xfId="0" applyFont="1" applyFill="1" applyBorder="1" applyAlignment="1" quotePrefix="1">
      <alignment horizontal="left" vertical="center" wrapText="1" indent="1"/>
    </xf>
    <xf numFmtId="4" fontId="41" fillId="33" borderId="14" xfId="0" applyNumberFormat="1" applyFont="1" applyFill="1" applyBorder="1" applyAlignment="1">
      <alignment horizontal="right" vertical="center" wrapText="1"/>
    </xf>
    <xf numFmtId="4" fontId="47" fillId="0" borderId="0" xfId="0" applyNumberFormat="1" applyFont="1"/>
    <xf numFmtId="0" fontId="48" fillId="37" borderId="0" xfId="0" applyFont="1" applyFill="1" applyAlignment="1">
      <alignment horizontal="left" vertical="center" wrapText="1" indent="1"/>
    </xf>
    <xf numFmtId="4" fontId="48" fillId="37" borderId="0" xfId="0" applyNumberFormat="1" applyFont="1" applyFill="1" applyAlignment="1">
      <alignment horizontal="right" vertical="center" wrapText="1"/>
    </xf>
    <xf numFmtId="4" fontId="49" fillId="37" borderId="0" xfId="0" applyNumberFormat="1" applyFont="1" applyFill="1" applyAlignment="1">
      <alignment horizontal="right" vertical="center" wrapText="1"/>
    </xf>
    <xf numFmtId="0" fontId="48" fillId="37" borderId="0" xfId="0" applyFont="1" applyFill="1" applyAlignment="1">
      <alignment horizontal="left" vertical="center" indent="1"/>
    </xf>
    <xf numFmtId="0" fontId="48" fillId="37" borderId="15" xfId="0" applyFont="1" applyFill="1" applyBorder="1" applyAlignment="1">
      <alignment horizontal="left" vertical="center" wrapText="1" indent="1"/>
    </xf>
    <xf numFmtId="0" fontId="49" fillId="37" borderId="15" xfId="0" applyFont="1" applyFill="1" applyBorder="1" applyAlignment="1">
      <alignment horizontal="right"/>
    </xf>
    <xf numFmtId="0" fontId="45" fillId="33" borderId="0" xfId="0" applyFont="1" applyFill="1" applyAlignment="1">
      <alignment horizontal="left" vertical="center" wrapText="1" indent="1"/>
    </xf>
    <xf numFmtId="4" fontId="45" fillId="33" borderId="0" xfId="0" applyNumberFormat="1" applyFont="1" applyFill="1" applyAlignment="1">
      <alignment horizontal="right" vertical="center" wrapText="1"/>
    </xf>
    <xf numFmtId="0" fontId="49" fillId="37" borderId="0" xfId="0" applyFont="1" applyFill="1" applyAlignment="1">
      <alignment horizontal="right"/>
    </xf>
    <xf numFmtId="0" fontId="13" fillId="37" borderId="0" xfId="0" applyFont="1" applyFill="1" applyAlignment="1">
      <alignment horizontal="left" wrapText="1" indent="1"/>
    </xf>
    <xf numFmtId="4" fontId="13" fillId="37" borderId="0" xfId="0" applyNumberFormat="1" applyFont="1" applyFill="1" applyAlignment="1">
      <alignment wrapText="1"/>
    </xf>
    <xf numFmtId="4" fontId="39" fillId="34" borderId="12" xfId="0" applyNumberFormat="1" applyFont="1" applyFill="1" applyBorder="1" applyAlignment="1">
      <alignment wrapText="1"/>
    </xf>
    <xf numFmtId="0" fontId="29" fillId="0" borderId="0" xfId="0" applyFont="1"/>
    <xf numFmtId="0" fontId="39" fillId="10" borderId="0" xfId="0" applyFont="1" applyFill="1" applyAlignment="1">
      <alignment horizontal="left" wrapText="1" indent="1"/>
    </xf>
    <xf numFmtId="4" fontId="39" fillId="10" borderId="0" xfId="0" applyNumberFormat="1" applyFont="1" applyFill="1" applyAlignment="1">
      <alignment wrapText="1"/>
    </xf>
    <xf numFmtId="0" fontId="39" fillId="10" borderId="0" xfId="0" applyFont="1" applyFill="1" applyAlignment="1">
      <alignment horizontal="left" wrapText="1" indent="3"/>
    </xf>
    <xf numFmtId="0" fontId="41" fillId="34" borderId="0" xfId="0" applyFont="1" applyFill="1" applyAlignment="1">
      <alignment horizontal="left" wrapText="1" indent="1"/>
    </xf>
    <xf numFmtId="4" fontId="41" fillId="34" borderId="0" xfId="0" applyNumberFormat="1" applyFont="1" applyFill="1" applyAlignment="1">
      <alignment horizontal="right" wrapText="1" indent="1"/>
    </xf>
    <xf numFmtId="0" fontId="41" fillId="35" borderId="0" xfId="0" applyFont="1" applyFill="1" applyAlignment="1">
      <alignment horizontal="left" wrapText="1" indent="1"/>
    </xf>
    <xf numFmtId="4" fontId="41" fillId="35" borderId="0" xfId="0" applyNumberFormat="1" applyFont="1" applyFill="1" applyAlignment="1">
      <alignment horizontal="right" wrapText="1" indent="1"/>
    </xf>
    <xf numFmtId="0" fontId="18" fillId="34" borderId="0" xfId="0" applyFont="1" applyFill="1" applyAlignment="1">
      <alignment horizontal="left" wrapText="1" indent="1"/>
    </xf>
    <xf numFmtId="4" fontId="18" fillId="34" borderId="0" xfId="0" applyNumberFormat="1" applyFont="1" applyFill="1" applyAlignment="1">
      <alignment horizontal="right" wrapText="1" indent="1"/>
    </xf>
    <xf numFmtId="0" fontId="41" fillId="34" borderId="0" xfId="0" applyFont="1" applyFill="1" applyAlignment="1">
      <alignment horizontal="left" wrapText="1" indent="2"/>
    </xf>
    <xf numFmtId="0" fontId="18" fillId="0" borderId="0" xfId="0" applyFont="1"/>
    <xf numFmtId="0" fontId="19" fillId="33" borderId="0" xfId="0" applyFont="1" applyFill="1" applyAlignment="1" applyProtection="1">
      <alignment horizontal="justify" vertical="center" wrapText="1"/>
      <protection locked="0"/>
    </xf>
    <xf numFmtId="0" fontId="46" fillId="0" borderId="0" xfId="0" applyFont="1" applyAlignment="1">
      <alignment horizontal="justify" wrapText="1"/>
    </xf>
    <xf numFmtId="0" fontId="19" fillId="33" borderId="0" xfId="0" applyFont="1" applyFill="1" applyAlignment="1" applyProtection="1">
      <alignment horizontal="justify" vertical="top" wrapText="1"/>
      <protection locked="0"/>
    </xf>
    <xf numFmtId="0" fontId="20" fillId="33" borderId="0" xfId="0" applyFont="1" applyFill="1" applyAlignment="1" applyProtection="1">
      <alignment horizontal="center"/>
      <protection locked="0"/>
    </xf>
    <xf numFmtId="0" fontId="23" fillId="33" borderId="0" xfId="0" applyFont="1" applyFill="1" applyAlignment="1" applyProtection="1">
      <alignment horizontal="center"/>
      <protection locked="0"/>
    </xf>
    <xf numFmtId="0" fontId="19" fillId="33" borderId="0" xfId="0" applyFont="1" applyFill="1" applyAlignment="1" applyProtection="1">
      <alignment horizontal="center"/>
      <protection locked="0"/>
    </xf>
    <xf numFmtId="0" fontId="30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horizontal="left" wrapText="1"/>
    </xf>
    <xf numFmtId="0" fontId="19" fillId="33" borderId="0" xfId="0" applyFont="1" applyFill="1" applyAlignment="1">
      <alignment horizontal="left" vertical="center" wrapText="1"/>
    </xf>
    <xf numFmtId="0" fontId="43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horizontal="justify" vertical="center" wrapText="1"/>
    </xf>
    <xf numFmtId="0" fontId="28" fillId="33" borderId="0" xfId="0" applyFont="1" applyFill="1" applyAlignment="1">
      <alignment horizontal="justify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slov" xfId="20"/>
    <cellStyle name="Naslov 1" xfId="21"/>
    <cellStyle name="Naslov 2" xfId="22"/>
    <cellStyle name="Naslov 3" xfId="23"/>
    <cellStyle name="Naslov 4" xfId="24"/>
    <cellStyle name="Dobro" xfId="25"/>
    <cellStyle name="Loše" xfId="26"/>
    <cellStyle name="Neutralno" xfId="27"/>
    <cellStyle name="Unos" xfId="28"/>
    <cellStyle name="Izlaz" xfId="29"/>
    <cellStyle name="Izračun" xfId="30"/>
    <cellStyle name="Povezana ćelija" xfId="31"/>
    <cellStyle name="Provjera ćelije" xfId="32"/>
    <cellStyle name="Tekst upozorenja" xfId="33"/>
    <cellStyle name="Bilješka" xfId="34"/>
    <cellStyle name="Tekst objašnjenja" xfId="35"/>
    <cellStyle name="Ukupni zbroj" xfId="36"/>
    <cellStyle name="Isticanje1" xfId="37"/>
    <cellStyle name="20% - Isticanje1" xfId="38"/>
    <cellStyle name="40% - Isticanje1" xfId="39"/>
    <cellStyle name="60% - Isticanje1" xfId="40"/>
    <cellStyle name="Isticanje2" xfId="41"/>
    <cellStyle name="20% - Isticanje2" xfId="42"/>
    <cellStyle name="40% - Isticanje2" xfId="43"/>
    <cellStyle name="60% - Isticanje2" xfId="44"/>
    <cellStyle name="Isticanje3" xfId="45"/>
    <cellStyle name="20% - Isticanje3" xfId="46"/>
    <cellStyle name="40% - Isticanje3" xfId="47"/>
    <cellStyle name="60% - Isticanje3" xfId="48"/>
    <cellStyle name="Isticanje4" xfId="49"/>
    <cellStyle name="20% - Isticanje4" xfId="50"/>
    <cellStyle name="40% - Isticanje4" xfId="51"/>
    <cellStyle name="60% - Isticanje4" xfId="52"/>
    <cellStyle name="Isticanje5" xfId="53"/>
    <cellStyle name="20% - Isticanje5" xfId="54"/>
    <cellStyle name="40% - Isticanje5" xfId="55"/>
    <cellStyle name="60% - Isticanje5" xfId="56"/>
    <cellStyle name="Isticanje6" xfId="57"/>
    <cellStyle name="20% - Isticanje6" xfId="58"/>
    <cellStyle name="40% - Isticanje6" xfId="59"/>
    <cellStyle name="60% - Isticanje6" xfId="60"/>
  </cellStyles>
  <dxfs count="50"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A5D82-F89D-4C8D-A068-C0AE0D23C411}">
  <sheetPr>
    <tabColor rgb="FF92D050"/>
  </sheetPr>
  <dimension ref="A1:I43"/>
  <sheetViews>
    <sheetView workbookViewId="0" topLeftCell="A16">
      <selection activeCell="A1" sqref="A1:D1"/>
    </sheetView>
  </sheetViews>
  <sheetFormatPr defaultColWidth="8.8515625" defaultRowHeight="15"/>
  <cols>
    <col min="1" max="1" width="123.421875" style="1" customWidth="1"/>
    <col min="2" max="2" width="17.7109375" style="1" customWidth="1"/>
    <col min="3" max="4" width="17.28125" style="1" customWidth="1"/>
    <col min="5" max="5" width="3.28125" style="1" customWidth="1"/>
    <col min="6" max="6" width="18.140625" style="1" customWidth="1"/>
    <col min="7" max="7" width="7.28125" style="1" bestFit="1" customWidth="1"/>
    <col min="8" max="8" width="8.8515625" style="1" customWidth="1"/>
    <col min="9" max="9" width="15.140625" style="1" bestFit="1" customWidth="1"/>
    <col min="10" max="16384" width="8.8515625" style="1" customWidth="1"/>
  </cols>
  <sheetData>
    <row r="1" spans="1:6" ht="40.5" customHeight="1">
      <c r="A1" s="122" t="s">
        <v>105</v>
      </c>
      <c r="B1" s="122"/>
      <c r="C1" s="122"/>
      <c r="D1" s="122"/>
      <c r="F1" s="108"/>
    </row>
    <row r="2" spans="1:6" ht="19.5">
      <c r="A2" s="123" t="s">
        <v>79</v>
      </c>
      <c r="B2" s="123"/>
      <c r="C2" s="123"/>
      <c r="D2" s="123"/>
      <c r="F2" s="2"/>
    </row>
    <row r="3" spans="1:6" ht="19.5">
      <c r="A3" s="123" t="s">
        <v>61</v>
      </c>
      <c r="B3" s="123"/>
      <c r="C3" s="123"/>
      <c r="D3" s="123"/>
      <c r="F3" s="108"/>
    </row>
    <row r="4" spans="1:4" ht="9.75" customHeight="1">
      <c r="A4" s="88"/>
      <c r="B4" s="88"/>
      <c r="C4" s="88"/>
      <c r="D4" s="88"/>
    </row>
    <row r="5" spans="1:6" ht="19.5">
      <c r="A5" s="123" t="s">
        <v>7</v>
      </c>
      <c r="B5" s="123"/>
      <c r="C5" s="123"/>
      <c r="D5" s="123"/>
      <c r="F5" s="108"/>
    </row>
    <row r="6" spans="1:4" ht="18.75">
      <c r="A6" s="124" t="s">
        <v>21</v>
      </c>
      <c r="B6" s="124"/>
      <c r="C6" s="124"/>
      <c r="D6" s="124"/>
    </row>
    <row r="7" spans="1:4" ht="8.25" customHeight="1">
      <c r="A7" s="89"/>
      <c r="B7" s="89"/>
      <c r="C7" s="89"/>
      <c r="D7" s="89"/>
    </row>
    <row r="8" spans="1:4" ht="15">
      <c r="A8" s="125" t="s">
        <v>8</v>
      </c>
      <c r="B8" s="125"/>
      <c r="C8" s="125"/>
      <c r="D8" s="125"/>
    </row>
    <row r="9" spans="1:4" ht="15">
      <c r="A9" s="90"/>
      <c r="B9" s="90"/>
      <c r="C9" s="90"/>
      <c r="D9" s="90"/>
    </row>
    <row r="10" spans="1:6" ht="15">
      <c r="A10" s="120" t="s">
        <v>78</v>
      </c>
      <c r="B10" s="120"/>
      <c r="C10" s="120"/>
      <c r="D10" s="120"/>
      <c r="F10"/>
    </row>
    <row r="11" spans="1:4" ht="30">
      <c r="A11" s="91" t="s">
        <v>9</v>
      </c>
      <c r="B11" s="91" t="s">
        <v>62</v>
      </c>
      <c r="C11" s="91" t="s">
        <v>24</v>
      </c>
      <c r="D11" s="91" t="s">
        <v>63</v>
      </c>
    </row>
    <row r="12" spans="1:4" s="5" customFormat="1" ht="12" thickBot="1">
      <c r="A12" s="27">
        <v>1</v>
      </c>
      <c r="B12" s="27">
        <v>2</v>
      </c>
      <c r="C12" s="27">
        <v>3</v>
      </c>
      <c r="D12" s="27">
        <v>4</v>
      </c>
    </row>
    <row r="13" spans="1:4" ht="16.5" thickTop="1">
      <c r="A13" s="96" t="s">
        <v>22</v>
      </c>
      <c r="B13" s="97"/>
      <c r="C13" s="97"/>
      <c r="D13" s="97"/>
    </row>
    <row r="14" spans="1:7" ht="15">
      <c r="A14" s="80" t="s">
        <v>0</v>
      </c>
      <c r="B14" s="81">
        <f aca="true" t="shared" si="0" ref="B14:D14">B15+B16</f>
        <v>3313779</v>
      </c>
      <c r="C14" s="81">
        <f t="shared" si="0"/>
        <v>3211177</v>
      </c>
      <c r="D14" s="81">
        <f t="shared" si="0"/>
        <v>3211177</v>
      </c>
      <c r="F14" s="6"/>
      <c r="G14" s="6"/>
    </row>
    <row r="15" spans="1:7" ht="15">
      <c r="A15" s="82" t="s">
        <v>10</v>
      </c>
      <c r="B15" s="39">
        <f>'Račun prihoda i rashoda'!B9</f>
        <v>3313779</v>
      </c>
      <c r="C15" s="39">
        <f>'Račun prihoda i rashoda'!C9</f>
        <v>3211177</v>
      </c>
      <c r="D15" s="39">
        <f>'Račun prihoda i rashoda'!D9</f>
        <v>3211177</v>
      </c>
      <c r="F15" s="7"/>
      <c r="G15" s="7"/>
    </row>
    <row r="16" spans="1:7" ht="15">
      <c r="A16" s="82" t="s">
        <v>11</v>
      </c>
      <c r="B16" s="39">
        <v>0</v>
      </c>
      <c r="C16" s="39">
        <v>0</v>
      </c>
      <c r="D16" s="39">
        <v>0</v>
      </c>
      <c r="F16" s="7"/>
      <c r="G16" s="7"/>
    </row>
    <row r="17" spans="1:7" ht="15">
      <c r="A17" s="80" t="s">
        <v>1</v>
      </c>
      <c r="B17" s="81">
        <f aca="true" t="shared" si="1" ref="B17:D17">B18+B19</f>
        <v>3338779</v>
      </c>
      <c r="C17" s="81">
        <f t="shared" si="1"/>
        <v>3211177</v>
      </c>
      <c r="D17" s="81">
        <f t="shared" si="1"/>
        <v>3211177</v>
      </c>
      <c r="F17" s="7"/>
      <c r="G17" s="7"/>
    </row>
    <row r="18" spans="1:7" ht="15">
      <c r="A18" s="82" t="s">
        <v>12</v>
      </c>
      <c r="B18" s="39">
        <f>'Račun prihoda i rashoda'!B35</f>
        <v>3297779</v>
      </c>
      <c r="C18" s="39">
        <f>'Račun prihoda i rashoda'!C35</f>
        <v>3170177</v>
      </c>
      <c r="D18" s="39">
        <f>'Račun prihoda i rashoda'!D35</f>
        <v>3170177</v>
      </c>
      <c r="F18" s="7"/>
      <c r="G18" s="7"/>
    </row>
    <row r="19" spans="1:7" ht="15">
      <c r="A19" s="82" t="s">
        <v>13</v>
      </c>
      <c r="B19" s="39">
        <f>'Račun prihoda i rashoda'!B71</f>
        <v>41000</v>
      </c>
      <c r="C19" s="39">
        <f>'Račun prihoda i rashoda'!C71</f>
        <v>41000</v>
      </c>
      <c r="D19" s="39">
        <f>'Račun prihoda i rashoda'!D71</f>
        <v>41000</v>
      </c>
      <c r="F19" s="7"/>
      <c r="G19" s="7"/>
    </row>
    <row r="20" spans="1:7" ht="15">
      <c r="A20" s="83" t="s">
        <v>14</v>
      </c>
      <c r="B20" s="84">
        <f>B15+B16-B18-B19</f>
        <v>-25000</v>
      </c>
      <c r="C20" s="85">
        <f aca="true" t="shared" si="2" ref="C20:D20">C15+C16-C18-C19</f>
        <v>0</v>
      </c>
      <c r="D20" s="85">
        <f t="shared" si="2"/>
        <v>0</v>
      </c>
      <c r="F20" s="7"/>
      <c r="G20" s="7"/>
    </row>
    <row r="21" spans="1:7" ht="15">
      <c r="A21" s="96" t="s">
        <v>23</v>
      </c>
      <c r="B21" s="98"/>
      <c r="C21" s="98"/>
      <c r="D21" s="98"/>
      <c r="F21" s="8"/>
      <c r="G21" s="8"/>
    </row>
    <row r="22" spans="1:7" ht="15">
      <c r="A22" s="82" t="s">
        <v>15</v>
      </c>
      <c r="B22" s="39">
        <f>'Račun financiranja'!B8</f>
        <v>0</v>
      </c>
      <c r="C22" s="39">
        <f>'Račun financiranja'!C8</f>
        <v>0</v>
      </c>
      <c r="D22" s="39">
        <f>'Račun financiranja'!D8</f>
        <v>0</v>
      </c>
      <c r="F22" s="7"/>
      <c r="G22" s="7"/>
    </row>
    <row r="23" spans="1:7" ht="15">
      <c r="A23" s="82" t="s">
        <v>16</v>
      </c>
      <c r="B23" s="39">
        <f>'Račun financiranja'!B20</f>
        <v>0</v>
      </c>
      <c r="C23" s="39">
        <f>'Račun financiranja'!C20</f>
        <v>0</v>
      </c>
      <c r="D23" s="39">
        <f>'Račun financiranja'!D20</f>
        <v>0</v>
      </c>
      <c r="F23" s="7"/>
      <c r="G23" s="7"/>
    </row>
    <row r="24" spans="1:7" ht="15">
      <c r="A24" s="83" t="s">
        <v>2</v>
      </c>
      <c r="B24" s="84">
        <f>B22-B23</f>
        <v>0</v>
      </c>
      <c r="C24" s="85">
        <f aca="true" t="shared" si="3" ref="C24:D24">C22-C23</f>
        <v>0</v>
      </c>
      <c r="D24" s="85">
        <f t="shared" si="3"/>
        <v>0</v>
      </c>
      <c r="F24" s="7"/>
      <c r="G24" s="7"/>
    </row>
    <row r="25" spans="1:7" ht="15">
      <c r="A25" s="99" t="s">
        <v>77</v>
      </c>
      <c r="B25" s="98"/>
      <c r="C25" s="98"/>
      <c r="D25" s="98"/>
      <c r="F25" s="8"/>
      <c r="G25" s="8"/>
    </row>
    <row r="26" spans="1:7" ht="15">
      <c r="A26" s="82" t="s">
        <v>17</v>
      </c>
      <c r="B26" s="67"/>
      <c r="C26" s="67"/>
      <c r="D26" s="67"/>
      <c r="F26" s="7"/>
      <c r="G26" s="7"/>
    </row>
    <row r="27" spans="1:7" ht="15">
      <c r="A27" s="82" t="s">
        <v>18</v>
      </c>
      <c r="B27" s="67">
        <v>25000</v>
      </c>
      <c r="C27" s="67"/>
      <c r="D27" s="67"/>
      <c r="F27" s="95"/>
      <c r="G27" s="7"/>
    </row>
    <row r="28" spans="1:9" ht="15">
      <c r="A28" s="83" t="s">
        <v>59</v>
      </c>
      <c r="B28" s="85">
        <f aca="true" t="shared" si="4" ref="B28:D28">B26+B27</f>
        <v>25000</v>
      </c>
      <c r="C28" s="85">
        <f t="shared" si="4"/>
        <v>0</v>
      </c>
      <c r="D28" s="85">
        <f t="shared" si="4"/>
        <v>0</v>
      </c>
      <c r="F28" s="87"/>
      <c r="G28" s="7"/>
      <c r="I28" s="8"/>
    </row>
    <row r="29" spans="1:9" ht="10.5" customHeight="1" thickBot="1">
      <c r="A29" s="80"/>
      <c r="B29" s="81"/>
      <c r="C29" s="81"/>
      <c r="D29" s="81"/>
      <c r="F29" s="7"/>
      <c r="G29" s="7"/>
      <c r="I29" s="8"/>
    </row>
    <row r="30" spans="1:7" ht="15">
      <c r="A30" s="100" t="s">
        <v>74</v>
      </c>
      <c r="B30" s="101"/>
      <c r="C30" s="101"/>
      <c r="D30" s="101"/>
      <c r="F30" s="95"/>
      <c r="G30" s="8"/>
    </row>
    <row r="31" spans="1:7" ht="15">
      <c r="A31" s="82" t="s">
        <v>19</v>
      </c>
      <c r="B31" s="92">
        <f>B15+B16+B22+B28</f>
        <v>3338779</v>
      </c>
      <c r="C31" s="92">
        <f>C15+C16+C22+C28</f>
        <v>3211177</v>
      </c>
      <c r="D31" s="92">
        <f>D15+D16+D22+D28</f>
        <v>3211177</v>
      </c>
      <c r="F31" s="7"/>
      <c r="G31" s="7"/>
    </row>
    <row r="32" spans="1:7" ht="15">
      <c r="A32" s="82" t="s">
        <v>20</v>
      </c>
      <c r="B32" s="92">
        <f>B18+B19+B23</f>
        <v>3338779</v>
      </c>
      <c r="C32" s="92">
        <f>C18+C19+C23</f>
        <v>3211177</v>
      </c>
      <c r="D32" s="92">
        <f>D18+D19+D23</f>
        <v>3211177</v>
      </c>
      <c r="F32" s="7"/>
      <c r="G32" s="7"/>
    </row>
    <row r="33" spans="1:7" ht="16.5" thickBot="1">
      <c r="A33" s="93" t="s">
        <v>3</v>
      </c>
      <c r="B33" s="94">
        <f>B20+B28+B24</f>
        <v>0</v>
      </c>
      <c r="C33" s="94">
        <f>C20+C28+C24</f>
        <v>0</v>
      </c>
      <c r="D33" s="94">
        <f>D20+D28+D24</f>
        <v>0</v>
      </c>
      <c r="F33" s="7"/>
      <c r="G33" s="7"/>
    </row>
    <row r="34" spans="1:7" ht="10.5" customHeight="1">
      <c r="A34" s="86"/>
      <c r="B34" s="81"/>
      <c r="C34" s="81"/>
      <c r="D34" s="81"/>
      <c r="F34" s="7"/>
      <c r="G34" s="7"/>
    </row>
    <row r="35" spans="1:7" ht="15">
      <c r="A35" s="96" t="s">
        <v>80</v>
      </c>
      <c r="B35" s="104"/>
      <c r="C35" s="104"/>
      <c r="D35" s="104"/>
      <c r="F35" s="8"/>
      <c r="G35" s="8"/>
    </row>
    <row r="36" spans="1:9" ht="15">
      <c r="A36" s="102" t="s">
        <v>81</v>
      </c>
      <c r="B36" s="103">
        <f>B28+C28+D28+F28</f>
        <v>25000</v>
      </c>
      <c r="C36" s="103">
        <f>B39</f>
        <v>0</v>
      </c>
      <c r="D36" s="103">
        <f>C39</f>
        <v>0</v>
      </c>
      <c r="F36" s="7"/>
      <c r="G36" s="7"/>
      <c r="I36" s="8"/>
    </row>
    <row r="37" spans="1:9" ht="15">
      <c r="A37" s="102" t="s">
        <v>73</v>
      </c>
      <c r="B37" s="103">
        <f>B28</f>
        <v>25000</v>
      </c>
      <c r="C37" s="103">
        <f>C28</f>
        <v>0</v>
      </c>
      <c r="D37" s="103">
        <f>D28</f>
        <v>0</v>
      </c>
      <c r="F37" s="7"/>
      <c r="G37" s="7"/>
      <c r="I37" s="8"/>
    </row>
    <row r="38" spans="1:9" ht="15">
      <c r="A38" s="102" t="s">
        <v>75</v>
      </c>
      <c r="B38" s="103">
        <f>B20+B24+B28</f>
        <v>0</v>
      </c>
      <c r="C38" s="103">
        <f>C20+C24+C28</f>
        <v>0</v>
      </c>
      <c r="D38" s="103">
        <f>D20+D24+D28</f>
        <v>0</v>
      </c>
      <c r="F38" s="7"/>
      <c r="G38" s="7"/>
      <c r="I38" s="8"/>
    </row>
    <row r="39" spans="1:9" ht="15">
      <c r="A39" s="102" t="s">
        <v>76</v>
      </c>
      <c r="B39" s="103">
        <f>B36-B37</f>
        <v>0</v>
      </c>
      <c r="C39" s="103">
        <f>C36-C37</f>
        <v>0</v>
      </c>
      <c r="D39" s="103">
        <f>D36-D37</f>
        <v>0</v>
      </c>
      <c r="F39" s="7"/>
      <c r="G39" s="7"/>
      <c r="I39" s="8"/>
    </row>
    <row r="40" spans="1:4" ht="28.5" customHeight="1">
      <c r="A40" s="121" t="s">
        <v>82</v>
      </c>
      <c r="B40" s="121"/>
      <c r="C40" s="121"/>
      <c r="D40" s="121"/>
    </row>
    <row r="41" spans="2:3" ht="15">
      <c r="B41" s="8"/>
      <c r="C41" s="8"/>
    </row>
    <row r="42" ht="15">
      <c r="B42" s="8"/>
    </row>
    <row r="43" ht="15">
      <c r="B43" s="8"/>
    </row>
  </sheetData>
  <mergeCells count="8">
    <mergeCell ref="A10:D10"/>
    <mergeCell ref="A40:D40"/>
    <mergeCell ref="A1:D1"/>
    <mergeCell ref="A2:D2"/>
    <mergeCell ref="A3:D3"/>
    <mergeCell ref="A5:D5"/>
    <mergeCell ref="A6:D6"/>
    <mergeCell ref="A8:D8"/>
  </mergeCells>
  <conditionalFormatting sqref="B26:D27">
    <cfRule type="containsBlanks" priority="1" dxfId="0">
      <formula>LEN(TRIM(B26))=0</formula>
    </cfRule>
    <cfRule type="containsBlanks" priority="2" dxfId="2">
      <formula>LEN(TRIM(B26))=0</formula>
    </cfRule>
  </conditionalFormatting>
  <dataValidations count="9">
    <dataValidation allowBlank="1" showInputMessage="1" showErrorMessage="1" promptTitle="DONOS VIŠKA/MANJKA IZ PRETH. G." prompt="odnosi se na PROCJENU rezultata godine koja prethodi godini za koju se donosi financijski plan (npr. procjena iznosa koji će biti u Bilanci na 31.12.2023. na računu 922 ako se plan radi za 2024.g.)" sqref="B36"/>
    <dataValidation allowBlank="1" showInputMessage="1" showErrorMessage="1" promptTitle="Ostale godine:" prompt="Ukoliko se višak/manjak godine koja prethodi godini izrade plana ne može pokriti unutar 3 godine iz financijskog plana, tada se razlika (ostatak) unosi u ovo polje. To polje se ne ispisuje i ne objavljuje već služi samo kao pomoć u izračunu višegod. plana" sqref="F28"/>
    <dataValidation allowBlank="1" showInputMessage="1" showErrorMessage="1" promptTitle="MANJAK PRIHODA za pokriće " prompt="Upisuje se onaj dio manjka godine koja prethodi godini plana koji se procjenjuje da će biti pokriven u godini plana (predznak &quot;-&quot;). Ako nema procjenjenog manjka upisuje se 0,00." sqref="B26"/>
    <dataValidation allowBlank="1" showInputMessage="1" showErrorMessage="1" promptTitle="VIŠAK PRIHODA za raspodjelu" prompt="Upisuje se onaj dio viška godine koja prethodi godini plana koji se procjenjuje da će biti raspoređen (utrošen) u godini plana. Ako nema procjenjenog viška upisuje se 0,00." sqref="B27"/>
    <dataValidation allowBlank="1" showInputMessage="1" showErrorMessage="1" promptTitle="MANJAK PRIHODA za pokriće" prompt="Upisuje se onaj dio manjka godine koja prethodi godini plana koji se procjenjuje da će biti pokriven u drugoj godini plana, projekciji (predznak &quot;-&quot;). Ako nema procjene za drugu godinu upisuje se 0,00." sqref="C26"/>
    <dataValidation allowBlank="1" showInputMessage="1" showErrorMessage="1" promptTitle="VIŠAK PRIHODA za raspodjelu" prompt="Upisuje se onaj dio viška godine koja prethodi godini plana koji se procjenjuje da će biti raspodjeljen (Utrošen) u drugoj godini plana, projekciji. Ako nema procjenjenog viška upisuje se 0,00." sqref="C27"/>
    <dataValidation allowBlank="1" showInputMessage="1" showErrorMessage="1" prompt="Upisuje se onaj dio manjka godine koja prethodi godini plana koji se procjenjuje da će biti pokriven u trećoj godini plana, projekciji (predznak &quot;-&quot;). Ako nema procjene za treću godinu upisuje se 0,00." sqref="D26"/>
    <dataValidation allowBlank="1" showInputMessage="1" showErrorMessage="1" promptTitle="VIŠAK PRIHODA za raspodjelu" prompt="Upisuje se onaj dio viška godine koja prethodi godini plana koji se procjenjuje da će biti raspodjeljen (Utrošen) u trećoj godini plana, projekciji. Ako nema procjenjenog viška upisuje se 0,00." sqref="D27"/>
    <dataValidation allowBlank="1" showInputMessage="1" showErrorMessage="1" promptTitle="Procjena rezultata" prompt="Ukoliko ste sve dobro unjeli u ovom polju trebao bi biti procjenjeni iznos rezultata godine koja prethodi godini izrade financijskog plana (procjena Bilance na 31.12. na računu 922)." sqref="F31"/>
  </dataValidations>
  <printOptions/>
  <pageMargins left="0.1968503937007874" right="0.1968503937007874" top="0.3937007874015748" bottom="0.3937007874015748" header="0.1968503937007874" footer="0.1968503937007874"/>
  <pageSetup horizontalDpi="600" verticalDpi="600" orientation="landscape" paperSize="9" scale="8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D89"/>
  <sheetViews>
    <sheetView workbookViewId="0" topLeftCell="A64">
      <selection activeCell="B55" sqref="B55"/>
    </sheetView>
  </sheetViews>
  <sheetFormatPr defaultColWidth="9.140625" defaultRowHeight="15"/>
  <cols>
    <col min="1" max="1" width="94.7109375" style="1" customWidth="1"/>
    <col min="2" max="4" width="16.28125" style="32" bestFit="1" customWidth="1"/>
    <col min="5" max="16384" width="9.140625" style="1" customWidth="1"/>
  </cols>
  <sheetData>
    <row r="1" spans="1:4" ht="15">
      <c r="A1" s="127" t="s">
        <v>52</v>
      </c>
      <c r="B1" s="127"/>
      <c r="C1" s="127"/>
      <c r="D1" s="127"/>
    </row>
    <row r="2" spans="1:4" ht="8.25" customHeight="1">
      <c r="A2" s="9"/>
      <c r="B2" s="11"/>
      <c r="C2" s="11"/>
      <c r="D2" s="11"/>
    </row>
    <row r="3" spans="1:4" ht="38.25" customHeight="1">
      <c r="A3" s="128" t="s">
        <v>64</v>
      </c>
      <c r="B3" s="128"/>
      <c r="C3" s="128"/>
      <c r="D3" s="128"/>
    </row>
    <row r="4" spans="1:4" ht="15">
      <c r="A4" s="12"/>
      <c r="B4" s="13"/>
      <c r="C4" s="13"/>
      <c r="D4" s="14"/>
    </row>
    <row r="5" spans="1:4" ht="18.75">
      <c r="A5" s="15" t="s">
        <v>4</v>
      </c>
      <c r="B5" s="16"/>
      <c r="C5" s="16"/>
      <c r="D5" s="16"/>
    </row>
    <row r="6" spans="1:4" ht="15">
      <c r="A6" s="126" t="s">
        <v>25</v>
      </c>
      <c r="B6" s="126"/>
      <c r="C6" s="126"/>
      <c r="D6" s="126"/>
    </row>
    <row r="7" spans="1:4" s="2" customFormat="1" ht="30">
      <c r="A7" s="41" t="s">
        <v>9</v>
      </c>
      <c r="B7" s="40" t="s">
        <v>62</v>
      </c>
      <c r="C7" s="40" t="s">
        <v>24</v>
      </c>
      <c r="D7" s="40" t="s">
        <v>63</v>
      </c>
    </row>
    <row r="8" spans="1:4" s="2" customFormat="1" ht="13.5" thickBot="1">
      <c r="A8" s="27">
        <v>1</v>
      </c>
      <c r="B8" s="27">
        <v>2</v>
      </c>
      <c r="C8" s="27">
        <v>3</v>
      </c>
      <c r="D8" s="27">
        <v>4</v>
      </c>
    </row>
    <row r="9" spans="1:4" s="2" customFormat="1" ht="17.25" customHeight="1" thickTop="1">
      <c r="A9" s="105" t="s">
        <v>10</v>
      </c>
      <c r="B9" s="106">
        <f>B10+B13+B15+B19+B22+B25</f>
        <v>3313779</v>
      </c>
      <c r="C9" s="106">
        <f>C10+C13+C15+C19+C22</f>
        <v>3211177</v>
      </c>
      <c r="D9" s="106">
        <f>D10+D13+D15+D19+D22</f>
        <v>3211177</v>
      </c>
    </row>
    <row r="10" spans="1:4" s="2" customFormat="1" ht="17.25" customHeight="1">
      <c r="A10" s="109" t="s">
        <v>31</v>
      </c>
      <c r="B10" s="110">
        <f>SUM(B11:B12)</f>
        <v>2757602</v>
      </c>
      <c r="C10" s="110">
        <f aca="true" t="shared" si="0" ref="C10:D10">SUM(C11:C12)</f>
        <v>2700000</v>
      </c>
      <c r="D10" s="110">
        <f t="shared" si="0"/>
        <v>2700000</v>
      </c>
    </row>
    <row r="11" spans="1:4" s="2" customFormat="1" ht="17.25" customHeight="1">
      <c r="A11" s="36" t="s">
        <v>32</v>
      </c>
      <c r="B11" s="39">
        <v>57402</v>
      </c>
      <c r="C11" s="39"/>
      <c r="D11" s="39"/>
    </row>
    <row r="12" spans="1:4" s="2" customFormat="1" ht="17.25" customHeight="1">
      <c r="A12" s="36" t="s">
        <v>33</v>
      </c>
      <c r="B12" s="39">
        <v>2700200</v>
      </c>
      <c r="C12" s="39">
        <v>2700000</v>
      </c>
      <c r="D12" s="39">
        <v>2700000</v>
      </c>
    </row>
    <row r="13" spans="1:4" s="2" customFormat="1" ht="17.25" customHeight="1">
      <c r="A13" s="109" t="s">
        <v>34</v>
      </c>
      <c r="B13" s="110">
        <f>SUM(B14:B14)</f>
        <v>135</v>
      </c>
      <c r="C13" s="110">
        <f>SUM(C14:C14)</f>
        <v>135</v>
      </c>
      <c r="D13" s="110">
        <f>SUM(D14:D14)</f>
        <v>135</v>
      </c>
    </row>
    <row r="14" spans="1:4" s="2" customFormat="1" ht="17.25" customHeight="1">
      <c r="A14" s="36" t="s">
        <v>38</v>
      </c>
      <c r="B14" s="39">
        <v>135</v>
      </c>
      <c r="C14" s="39">
        <v>135</v>
      </c>
      <c r="D14" s="39">
        <v>135</v>
      </c>
    </row>
    <row r="15" spans="1:4" s="2" customFormat="1" ht="17.25" customHeight="1">
      <c r="A15" s="109" t="s">
        <v>36</v>
      </c>
      <c r="B15" s="110">
        <f>SUM(B16:B18)</f>
        <v>270000</v>
      </c>
      <c r="C15" s="110">
        <f>SUM(C16:C18)</f>
        <v>270000</v>
      </c>
      <c r="D15" s="110">
        <f>SUM(D16:D18)</f>
        <v>270000</v>
      </c>
    </row>
    <row r="16" spans="1:4" s="2" customFormat="1" ht="15">
      <c r="A16" s="36" t="s">
        <v>38</v>
      </c>
      <c r="B16" s="39"/>
      <c r="C16" s="39"/>
      <c r="D16" s="39"/>
    </row>
    <row r="17" spans="1:4" s="2" customFormat="1" ht="15">
      <c r="A17" s="36" t="s">
        <v>35</v>
      </c>
      <c r="B17" s="39">
        <v>270000</v>
      </c>
      <c r="C17" s="39">
        <v>270000</v>
      </c>
      <c r="D17" s="39">
        <v>270000</v>
      </c>
    </row>
    <row r="18" spans="1:4" s="2" customFormat="1" ht="15">
      <c r="A18" s="36" t="s">
        <v>83</v>
      </c>
      <c r="B18" s="39"/>
      <c r="C18" s="39"/>
      <c r="D18" s="39"/>
    </row>
    <row r="19" spans="1:4" s="2" customFormat="1" ht="30">
      <c r="A19" s="109" t="s">
        <v>37</v>
      </c>
      <c r="B19" s="110">
        <f>SUM(B20:B21)</f>
        <v>20000</v>
      </c>
      <c r="C19" s="110">
        <f>SUM(C20:C21)</f>
        <v>20000</v>
      </c>
      <c r="D19" s="110">
        <f>SUM(D20:D21)</f>
        <v>20000</v>
      </c>
    </row>
    <row r="20" spans="1:4" s="2" customFormat="1" ht="17.25" customHeight="1">
      <c r="A20" s="36" t="s">
        <v>38</v>
      </c>
      <c r="B20" s="39">
        <v>15000</v>
      </c>
      <c r="C20" s="39">
        <v>15000</v>
      </c>
      <c r="D20" s="39">
        <v>15000</v>
      </c>
    </row>
    <row r="21" spans="1:4" s="2" customFormat="1" ht="17.25" customHeight="1">
      <c r="A21" s="36" t="s">
        <v>53</v>
      </c>
      <c r="B21" s="39">
        <v>5000</v>
      </c>
      <c r="C21" s="39">
        <v>5000</v>
      </c>
      <c r="D21" s="39">
        <v>5000</v>
      </c>
    </row>
    <row r="22" spans="1:4" s="2" customFormat="1" ht="17.25" customHeight="1">
      <c r="A22" s="109" t="s">
        <v>54</v>
      </c>
      <c r="B22" s="110">
        <f>SUM(B23:B24)</f>
        <v>266042</v>
      </c>
      <c r="C22" s="110">
        <f>SUM(C23:C24)</f>
        <v>221042</v>
      </c>
      <c r="D22" s="110">
        <f>SUM(D23:D24)</f>
        <v>221042</v>
      </c>
    </row>
    <row r="23" spans="1:4" s="2" customFormat="1" ht="17.25" customHeight="1">
      <c r="A23" s="36" t="s">
        <v>29</v>
      </c>
      <c r="B23" s="39">
        <v>51842</v>
      </c>
      <c r="C23" s="39">
        <v>6842</v>
      </c>
      <c r="D23" s="39">
        <v>6842</v>
      </c>
    </row>
    <row r="24" spans="1:4" s="2" customFormat="1" ht="17.25" customHeight="1">
      <c r="A24" s="36" t="s">
        <v>30</v>
      </c>
      <c r="B24" s="39">
        <v>214200</v>
      </c>
      <c r="C24" s="39">
        <v>214200</v>
      </c>
      <c r="D24" s="39">
        <v>214200</v>
      </c>
    </row>
    <row r="25" spans="1:4" s="2" customFormat="1" ht="17.25" customHeight="1">
      <c r="A25" s="109" t="s">
        <v>84</v>
      </c>
      <c r="B25" s="110">
        <f>SUM(B26:B26)</f>
        <v>0</v>
      </c>
      <c r="C25" s="110">
        <f>SUM(C26:C26)</f>
        <v>0</v>
      </c>
      <c r="D25" s="110">
        <f>SUM(D26:D26)</f>
        <v>0</v>
      </c>
    </row>
    <row r="26" spans="1:4" s="2" customFormat="1" ht="17.25" customHeight="1">
      <c r="A26" s="36" t="s">
        <v>38</v>
      </c>
      <c r="B26" s="39"/>
      <c r="C26" s="39"/>
      <c r="D26" s="39"/>
    </row>
    <row r="27" spans="1:4" s="2" customFormat="1" ht="17.25" customHeight="1">
      <c r="A27" s="105" t="s">
        <v>11</v>
      </c>
      <c r="B27" s="106">
        <f>B28</f>
        <v>0</v>
      </c>
      <c r="C27" s="106">
        <f aca="true" t="shared" si="1" ref="C27:D27">C28</f>
        <v>0</v>
      </c>
      <c r="D27" s="106">
        <f t="shared" si="1"/>
        <v>0</v>
      </c>
    </row>
    <row r="28" spans="1:4" s="2" customFormat="1" ht="17.25" customHeight="1">
      <c r="A28" s="109" t="s">
        <v>85</v>
      </c>
      <c r="B28" s="110">
        <f>B29</f>
        <v>0</v>
      </c>
      <c r="C28" s="110">
        <f aca="true" t="shared" si="2" ref="C28:D28">C29</f>
        <v>0</v>
      </c>
      <c r="D28" s="110">
        <f t="shared" si="2"/>
        <v>0</v>
      </c>
    </row>
    <row r="29" spans="1:4" s="2" customFormat="1" ht="17.25" customHeight="1">
      <c r="A29" s="36" t="s">
        <v>83</v>
      </c>
      <c r="B29" s="39"/>
      <c r="C29" s="39"/>
      <c r="D29" s="39"/>
    </row>
    <row r="30" spans="1:4" s="2" customFormat="1" ht="17.25" customHeight="1">
      <c r="A30" s="38" t="s">
        <v>39</v>
      </c>
      <c r="B30" s="107">
        <f>B9+B27</f>
        <v>3313779</v>
      </c>
      <c r="C30" s="107">
        <f>C9+C27</f>
        <v>3211177</v>
      </c>
      <c r="D30" s="107">
        <f>D9+D27</f>
        <v>3211177</v>
      </c>
    </row>
    <row r="31" spans="1:4" s="2" customFormat="1" ht="17.25" customHeight="1">
      <c r="A31" s="36"/>
      <c r="B31" s="37"/>
      <c r="C31" s="37"/>
      <c r="D31" s="37"/>
    </row>
    <row r="32" spans="1:4" ht="15">
      <c r="A32" s="126" t="s">
        <v>26</v>
      </c>
      <c r="B32" s="126"/>
      <c r="C32" s="126"/>
      <c r="D32" s="126"/>
    </row>
    <row r="33" spans="1:4" ht="30">
      <c r="A33" s="41" t="s">
        <v>9</v>
      </c>
      <c r="B33" s="40" t="s">
        <v>62</v>
      </c>
      <c r="C33" s="40" t="s">
        <v>24</v>
      </c>
      <c r="D33" s="40" t="s">
        <v>63</v>
      </c>
    </row>
    <row r="34" spans="1:4" ht="16.5" thickBot="1">
      <c r="A34" s="26">
        <v>1</v>
      </c>
      <c r="B34" s="26">
        <v>2</v>
      </c>
      <c r="C34" s="26">
        <v>3</v>
      </c>
      <c r="D34" s="26">
        <v>4</v>
      </c>
    </row>
    <row r="35" spans="1:4" ht="17.25" customHeight="1" thickTop="1">
      <c r="A35" s="105" t="s">
        <v>12</v>
      </c>
      <c r="B35" s="106">
        <f>B36+B42+B51+B57+B59+B62+B66</f>
        <v>3297779</v>
      </c>
      <c r="C35" s="106">
        <f aca="true" t="shared" si="3" ref="C35:D35">C36+C42+C51+C57+C59+C62+C66</f>
        <v>3170177</v>
      </c>
      <c r="D35" s="106">
        <f t="shared" si="3"/>
        <v>3170177</v>
      </c>
    </row>
    <row r="36" spans="1:4" ht="17.25" customHeight="1">
      <c r="A36" s="109" t="s">
        <v>40</v>
      </c>
      <c r="B36" s="110">
        <f>SUM(B37:B41)</f>
        <v>2725165</v>
      </c>
      <c r="C36" s="110">
        <f>SUM(C37:C41)</f>
        <v>2725165</v>
      </c>
      <c r="D36" s="110">
        <f>SUM(D37:D41)</f>
        <v>2725165</v>
      </c>
    </row>
    <row r="37" spans="1:4" ht="17.25" customHeight="1">
      <c r="A37" s="36" t="s">
        <v>29</v>
      </c>
      <c r="B37" s="39"/>
      <c r="C37" s="39"/>
      <c r="D37" s="39"/>
    </row>
    <row r="38" spans="1:4" ht="17.25" customHeight="1">
      <c r="A38" s="36" t="s">
        <v>38</v>
      </c>
      <c r="B38" s="39">
        <v>3865</v>
      </c>
      <c r="C38" s="39">
        <v>3865</v>
      </c>
      <c r="D38" s="39">
        <v>3865</v>
      </c>
    </row>
    <row r="39" spans="1:4" ht="17.25" customHeight="1">
      <c r="A39" s="36" t="s">
        <v>35</v>
      </c>
      <c r="B39" s="39">
        <v>23300</v>
      </c>
      <c r="C39" s="39">
        <v>23300</v>
      </c>
      <c r="D39" s="39">
        <v>23300</v>
      </c>
    </row>
    <row r="40" spans="1:4" ht="17.25" customHeight="1">
      <c r="A40" s="36" t="s">
        <v>32</v>
      </c>
      <c r="B40" s="39"/>
      <c r="C40" s="39"/>
      <c r="D40" s="39"/>
    </row>
    <row r="41" spans="1:4" ht="17.25" customHeight="1">
      <c r="A41" s="36" t="s">
        <v>33</v>
      </c>
      <c r="B41" s="39">
        <v>2698000</v>
      </c>
      <c r="C41" s="39">
        <v>2698000</v>
      </c>
      <c r="D41" s="39">
        <v>2698000</v>
      </c>
    </row>
    <row r="42" spans="1:4" ht="17.25" customHeight="1">
      <c r="A42" s="109" t="s">
        <v>41</v>
      </c>
      <c r="B42" s="110">
        <f>SUM(B43:B50)</f>
        <v>570424</v>
      </c>
      <c r="C42" s="110">
        <f>SUM(C43:C50)</f>
        <v>443022</v>
      </c>
      <c r="D42" s="110">
        <f>SUM(D43:D50)</f>
        <v>443022</v>
      </c>
    </row>
    <row r="43" spans="1:4" ht="17.25" customHeight="1">
      <c r="A43" s="36" t="s">
        <v>29</v>
      </c>
      <c r="B43" s="39">
        <v>50842</v>
      </c>
      <c r="C43" s="39">
        <v>5842</v>
      </c>
      <c r="D43" s="39">
        <v>5842</v>
      </c>
    </row>
    <row r="44" spans="1:4" ht="17.25" customHeight="1">
      <c r="A44" s="36" t="s">
        <v>38</v>
      </c>
      <c r="B44" s="39">
        <v>11270</v>
      </c>
      <c r="C44" s="39">
        <v>11270</v>
      </c>
      <c r="D44" s="39">
        <v>11270</v>
      </c>
    </row>
    <row r="45" spans="1:4" ht="17.25" customHeight="1">
      <c r="A45" s="36" t="s">
        <v>35</v>
      </c>
      <c r="B45" s="39">
        <v>239710</v>
      </c>
      <c r="C45" s="39">
        <v>214710</v>
      </c>
      <c r="D45" s="39">
        <v>214710</v>
      </c>
    </row>
    <row r="46" spans="1:4" ht="17.25" customHeight="1">
      <c r="A46" s="36" t="s">
        <v>30</v>
      </c>
      <c r="B46" s="39">
        <v>206200</v>
      </c>
      <c r="C46" s="39">
        <v>206200</v>
      </c>
      <c r="D46" s="39">
        <v>206200</v>
      </c>
    </row>
    <row r="47" spans="1:4" ht="17.25" customHeight="1">
      <c r="A47" s="36" t="s">
        <v>32</v>
      </c>
      <c r="B47" s="39">
        <v>57402</v>
      </c>
      <c r="C47" s="39"/>
      <c r="D47" s="39"/>
    </row>
    <row r="48" spans="1:4" ht="17.25" customHeight="1">
      <c r="A48" s="36" t="s">
        <v>33</v>
      </c>
      <c r="B48" s="39"/>
      <c r="C48" s="39"/>
      <c r="D48" s="39"/>
    </row>
    <row r="49" spans="1:4" ht="17.25" customHeight="1">
      <c r="A49" s="36" t="s">
        <v>53</v>
      </c>
      <c r="B49" s="39">
        <v>5000</v>
      </c>
      <c r="C49" s="39">
        <v>5000</v>
      </c>
      <c r="D49" s="39">
        <v>5000</v>
      </c>
    </row>
    <row r="50" spans="1:4" ht="17.25" customHeight="1">
      <c r="A50" s="36" t="s">
        <v>83</v>
      </c>
      <c r="B50" s="39"/>
      <c r="C50" s="39"/>
      <c r="D50" s="39"/>
    </row>
    <row r="51" spans="1:4" ht="17.25" customHeight="1">
      <c r="A51" s="109" t="s">
        <v>42</v>
      </c>
      <c r="B51" s="110">
        <f>SUM(B52:B56)</f>
        <v>1990</v>
      </c>
      <c r="C51" s="110">
        <f>SUM(C52:C56)</f>
        <v>1990</v>
      </c>
      <c r="D51" s="110">
        <f>SUM(D52:D56)</f>
        <v>1990</v>
      </c>
    </row>
    <row r="52" spans="1:4" ht="17.25" customHeight="1">
      <c r="A52" s="36" t="s">
        <v>29</v>
      </c>
      <c r="B52" s="39"/>
      <c r="C52" s="39"/>
      <c r="D52" s="39"/>
    </row>
    <row r="53" spans="1:4" ht="17.25" customHeight="1">
      <c r="A53" s="36" t="s">
        <v>38</v>
      </c>
      <c r="B53" s="39"/>
      <c r="C53" s="39"/>
      <c r="D53" s="39"/>
    </row>
    <row r="54" spans="1:4" ht="17.25" customHeight="1">
      <c r="A54" s="36" t="s">
        <v>35</v>
      </c>
      <c r="B54" s="39">
        <v>1990</v>
      </c>
      <c r="C54" s="39">
        <v>1990</v>
      </c>
      <c r="D54" s="39">
        <v>1990</v>
      </c>
    </row>
    <row r="55" spans="1:4" ht="17.25" customHeight="1">
      <c r="A55" s="36" t="s">
        <v>30</v>
      </c>
      <c r="B55" s="39"/>
      <c r="C55" s="39"/>
      <c r="D55" s="39"/>
    </row>
    <row r="56" spans="1:4" ht="17.25" customHeight="1">
      <c r="A56" s="36" t="s">
        <v>33</v>
      </c>
      <c r="B56" s="39"/>
      <c r="C56" s="39"/>
      <c r="D56" s="39"/>
    </row>
    <row r="57" spans="1:4" ht="17.25" customHeight="1">
      <c r="A57" s="109" t="s">
        <v>86</v>
      </c>
      <c r="B57" s="110">
        <f>B58</f>
        <v>0</v>
      </c>
      <c r="C57" s="110">
        <f aca="true" t="shared" si="4" ref="C57:D57">C58</f>
        <v>0</v>
      </c>
      <c r="D57" s="110">
        <f t="shared" si="4"/>
        <v>0</v>
      </c>
    </row>
    <row r="58" spans="1:4" ht="17.25" customHeight="1">
      <c r="A58" s="36" t="s">
        <v>32</v>
      </c>
      <c r="B58" s="39"/>
      <c r="C58" s="39"/>
      <c r="D58" s="39"/>
    </row>
    <row r="59" spans="1:4" ht="17.25" customHeight="1">
      <c r="A59" s="109" t="s">
        <v>87</v>
      </c>
      <c r="B59" s="110">
        <f>SUM(B60:B61)</f>
        <v>0</v>
      </c>
      <c r="C59" s="110">
        <f>SUM(C60:C61)</f>
        <v>0</v>
      </c>
      <c r="D59" s="110">
        <f>SUM(D60:D61)</f>
        <v>0</v>
      </c>
    </row>
    <row r="60" spans="1:4" ht="17.25" customHeight="1">
      <c r="A60" s="36" t="s">
        <v>32</v>
      </c>
      <c r="B60" s="39"/>
      <c r="C60" s="39"/>
      <c r="D60" s="39"/>
    </row>
    <row r="61" spans="1:4" ht="17.25" customHeight="1">
      <c r="A61" s="36" t="s">
        <v>33</v>
      </c>
      <c r="B61" s="39"/>
      <c r="C61" s="39"/>
      <c r="D61" s="39"/>
    </row>
    <row r="62" spans="1:4" ht="17.25" customHeight="1">
      <c r="A62" s="109" t="s">
        <v>43</v>
      </c>
      <c r="B62" s="110">
        <f>SUM(B63:B65)</f>
        <v>0</v>
      </c>
      <c r="C62" s="110">
        <f aca="true" t="shared" si="5" ref="C62:D62">SUM(C63:C65)</f>
        <v>0</v>
      </c>
      <c r="D62" s="110">
        <f t="shared" si="5"/>
        <v>0</v>
      </c>
    </row>
    <row r="63" spans="1:4" ht="17.25" customHeight="1">
      <c r="A63" s="36" t="s">
        <v>38</v>
      </c>
      <c r="B63" s="39"/>
      <c r="C63" s="39"/>
      <c r="D63" s="39"/>
    </row>
    <row r="64" spans="1:4" ht="17.25" customHeight="1">
      <c r="A64" s="36" t="s">
        <v>30</v>
      </c>
      <c r="B64" s="39"/>
      <c r="C64" s="39"/>
      <c r="D64" s="39"/>
    </row>
    <row r="65" spans="1:4" ht="17.25" customHeight="1">
      <c r="A65" s="36" t="s">
        <v>33</v>
      </c>
      <c r="B65" s="39"/>
      <c r="C65" s="39"/>
      <c r="D65" s="39"/>
    </row>
    <row r="66" spans="1:4" ht="17.25" customHeight="1">
      <c r="A66" s="109" t="s">
        <v>88</v>
      </c>
      <c r="B66" s="110">
        <f>SUM(B67:B69)</f>
        <v>200</v>
      </c>
      <c r="C66" s="110">
        <f aca="true" t="shared" si="6" ref="C66:D66">SUM(C67:C69)</f>
        <v>0</v>
      </c>
      <c r="D66" s="110">
        <f t="shared" si="6"/>
        <v>0</v>
      </c>
    </row>
    <row r="67" spans="1:4" ht="17.25" customHeight="1">
      <c r="A67" s="36" t="s">
        <v>38</v>
      </c>
      <c r="B67" s="39"/>
      <c r="C67" s="39"/>
      <c r="D67" s="39"/>
    </row>
    <row r="68" spans="1:4" ht="17.25" customHeight="1">
      <c r="A68" s="36" t="s">
        <v>32</v>
      </c>
      <c r="B68" s="39"/>
      <c r="C68" s="39"/>
      <c r="D68" s="39"/>
    </row>
    <row r="69" spans="1:4" ht="17.25" customHeight="1">
      <c r="A69" s="36" t="s">
        <v>33</v>
      </c>
      <c r="B69" s="39">
        <v>200</v>
      </c>
      <c r="C69" s="39"/>
      <c r="D69" s="39"/>
    </row>
    <row r="70" spans="1:4" ht="17.25" customHeight="1">
      <c r="A70" s="36"/>
      <c r="B70" s="39"/>
      <c r="C70" s="39"/>
      <c r="D70" s="39"/>
    </row>
    <row r="71" spans="1:4" ht="17.25" customHeight="1">
      <c r="A71" s="105" t="s">
        <v>13</v>
      </c>
      <c r="B71" s="106">
        <f>B72+B81</f>
        <v>41000</v>
      </c>
      <c r="C71" s="106">
        <f aca="true" t="shared" si="7" ref="C71:D71">C72+C81</f>
        <v>41000</v>
      </c>
      <c r="D71" s="106">
        <f t="shared" si="7"/>
        <v>41000</v>
      </c>
    </row>
    <row r="72" spans="1:4" ht="17.25" customHeight="1">
      <c r="A72" s="109" t="s">
        <v>44</v>
      </c>
      <c r="B72" s="110">
        <f>SUM(B73:B80)</f>
        <v>41000</v>
      </c>
      <c r="C72" s="110">
        <f aca="true" t="shared" si="8" ref="C72:D72">SUM(C73:C80)</f>
        <v>41000</v>
      </c>
      <c r="D72" s="110">
        <f t="shared" si="8"/>
        <v>41000</v>
      </c>
    </row>
    <row r="73" spans="1:4" ht="17.25" customHeight="1">
      <c r="A73" s="36" t="s">
        <v>29</v>
      </c>
      <c r="B73" s="39">
        <v>1000</v>
      </c>
      <c r="C73" s="39">
        <v>1000</v>
      </c>
      <c r="D73" s="39">
        <v>1000</v>
      </c>
    </row>
    <row r="74" spans="1:4" ht="17.25" customHeight="1">
      <c r="A74" s="36" t="s">
        <v>38</v>
      </c>
      <c r="B74" s="39"/>
      <c r="C74" s="39"/>
      <c r="D74" s="39"/>
    </row>
    <row r="75" spans="1:4" ht="17.25" customHeight="1">
      <c r="A75" s="36" t="s">
        <v>35</v>
      </c>
      <c r="B75" s="39">
        <v>30000</v>
      </c>
      <c r="C75" s="39">
        <v>30000</v>
      </c>
      <c r="D75" s="39">
        <v>30000</v>
      </c>
    </row>
    <row r="76" spans="1:4" ht="17.25" customHeight="1">
      <c r="A76" s="36" t="s">
        <v>30</v>
      </c>
      <c r="B76" s="39">
        <v>8000</v>
      </c>
      <c r="C76" s="39">
        <v>8000</v>
      </c>
      <c r="D76" s="39">
        <v>8000</v>
      </c>
    </row>
    <row r="77" spans="1:4" ht="17.25" customHeight="1">
      <c r="A77" s="36" t="s">
        <v>32</v>
      </c>
      <c r="B77" s="39"/>
      <c r="C77" s="39"/>
      <c r="D77" s="39"/>
    </row>
    <row r="78" spans="1:4" ht="17.25" customHeight="1">
      <c r="A78" s="36" t="s">
        <v>33</v>
      </c>
      <c r="B78" s="39">
        <v>2000</v>
      </c>
      <c r="C78" s="39">
        <v>2000</v>
      </c>
      <c r="D78" s="39">
        <v>2000</v>
      </c>
    </row>
    <row r="79" spans="1:4" ht="17.25" customHeight="1">
      <c r="A79" s="36" t="s">
        <v>53</v>
      </c>
      <c r="B79" s="39"/>
      <c r="C79" s="39"/>
      <c r="D79" s="39"/>
    </row>
    <row r="80" spans="1:4" ht="17.25" customHeight="1">
      <c r="A80" s="36" t="s">
        <v>83</v>
      </c>
      <c r="B80" s="39"/>
      <c r="C80" s="39"/>
      <c r="D80" s="39"/>
    </row>
    <row r="81" spans="1:4" ht="17.25" customHeight="1">
      <c r="A81" s="109" t="s">
        <v>89</v>
      </c>
      <c r="B81" s="110">
        <f>SUM(B82:B86)</f>
        <v>0</v>
      </c>
      <c r="C81" s="110">
        <f aca="true" t="shared" si="9" ref="C81:D81">SUM(C82:C86)</f>
        <v>0</v>
      </c>
      <c r="D81" s="110">
        <f t="shared" si="9"/>
        <v>0</v>
      </c>
    </row>
    <row r="82" spans="1:4" ht="17.25" customHeight="1">
      <c r="A82" s="36" t="s">
        <v>29</v>
      </c>
      <c r="B82" s="39"/>
      <c r="C82" s="39"/>
      <c r="D82" s="39"/>
    </row>
    <row r="83" spans="1:4" ht="17.25" customHeight="1">
      <c r="A83" s="36" t="s">
        <v>38</v>
      </c>
      <c r="B83" s="39"/>
      <c r="C83" s="39"/>
      <c r="D83" s="39"/>
    </row>
    <row r="84" spans="1:4" ht="17.25" customHeight="1">
      <c r="A84" s="36" t="s">
        <v>30</v>
      </c>
      <c r="B84" s="39"/>
      <c r="C84" s="39"/>
      <c r="D84" s="39"/>
    </row>
    <row r="85" spans="1:4" ht="17.25" customHeight="1">
      <c r="A85" s="36" t="s">
        <v>32</v>
      </c>
      <c r="B85" s="39"/>
      <c r="C85" s="39"/>
      <c r="D85" s="39"/>
    </row>
    <row r="86" spans="1:4" ht="17.25" customHeight="1">
      <c r="A86" s="36" t="s">
        <v>33</v>
      </c>
      <c r="B86" s="39"/>
      <c r="C86" s="39"/>
      <c r="D86" s="39"/>
    </row>
    <row r="87" spans="1:4" ht="17.25" customHeight="1">
      <c r="A87" s="36"/>
      <c r="B87" s="39"/>
      <c r="C87" s="39"/>
      <c r="D87" s="39"/>
    </row>
    <row r="88" spans="1:4" ht="17.25" customHeight="1">
      <c r="A88" s="38" t="s">
        <v>46</v>
      </c>
      <c r="B88" s="107">
        <f>B35+B71</f>
        <v>3338779</v>
      </c>
      <c r="C88" s="107">
        <f>C35+C71</f>
        <v>3211177</v>
      </c>
      <c r="D88" s="107">
        <f>D35+D71</f>
        <v>3211177</v>
      </c>
    </row>
    <row r="89" spans="1:4" ht="15.75" customHeight="1">
      <c r="A89" s="42"/>
      <c r="B89" s="25"/>
      <c r="C89" s="25"/>
      <c r="D89" s="25"/>
    </row>
  </sheetData>
  <mergeCells count="4">
    <mergeCell ref="A6:D6"/>
    <mergeCell ref="A32:D32"/>
    <mergeCell ref="A1:D1"/>
    <mergeCell ref="A3:D3"/>
  </mergeCells>
  <conditionalFormatting sqref="B11:D12 B23:D24 B37:D41 B43:D50">
    <cfRule type="containsBlanks" priority="52" dxfId="2">
      <formula>LEN(TRIM(B11))=0</formula>
    </cfRule>
    <cfRule type="containsBlanks" priority="63" dxfId="0">
      <formula>LEN(TRIM(B11))=0</formula>
    </cfRule>
    <cfRule type="notContainsBlanks" priority="64" dxfId="0">
      <formula>LEN(TRIM(B11))&gt;0</formula>
    </cfRule>
  </conditionalFormatting>
  <conditionalFormatting sqref="B14:D14">
    <cfRule type="containsBlanks" priority="49" dxfId="2">
      <formula>LEN(TRIM(B14))=0</formula>
    </cfRule>
    <cfRule type="containsBlanks" priority="50" dxfId="0">
      <formula>LEN(TRIM(B14))=0</formula>
    </cfRule>
    <cfRule type="notContainsBlanks" priority="51" dxfId="0">
      <formula>LEN(TRIM(B14))&gt;0</formula>
    </cfRule>
  </conditionalFormatting>
  <conditionalFormatting sqref="B16:D18">
    <cfRule type="containsBlanks" priority="46" dxfId="2">
      <formula>LEN(TRIM(B16))=0</formula>
    </cfRule>
    <cfRule type="containsBlanks" priority="47" dxfId="0">
      <formula>LEN(TRIM(B16))=0</formula>
    </cfRule>
    <cfRule type="notContainsBlanks" priority="48" dxfId="0">
      <formula>LEN(TRIM(B16))&gt;0</formula>
    </cfRule>
  </conditionalFormatting>
  <conditionalFormatting sqref="B20:D21">
    <cfRule type="containsBlanks" priority="43" dxfId="2">
      <formula>LEN(TRIM(B20))=0</formula>
    </cfRule>
    <cfRule type="containsBlanks" priority="44" dxfId="0">
      <formula>LEN(TRIM(B20))=0</formula>
    </cfRule>
    <cfRule type="notContainsBlanks" priority="45" dxfId="0">
      <formula>LEN(TRIM(B20))&gt;0</formula>
    </cfRule>
  </conditionalFormatting>
  <conditionalFormatting sqref="B26:D26">
    <cfRule type="containsBlanks" priority="22" dxfId="2">
      <formula>LEN(TRIM(B26))=0</formula>
    </cfRule>
    <cfRule type="containsBlanks" priority="23" dxfId="0">
      <formula>LEN(TRIM(B26))=0</formula>
    </cfRule>
    <cfRule type="notContainsBlanks" priority="24" dxfId="0">
      <formula>LEN(TRIM(B26))&gt;0</formula>
    </cfRule>
  </conditionalFormatting>
  <conditionalFormatting sqref="B29:D29">
    <cfRule type="containsBlanks" priority="16" dxfId="2">
      <formula>LEN(TRIM(B29))=0</formula>
    </cfRule>
    <cfRule type="containsBlanks" priority="17" dxfId="0">
      <formula>LEN(TRIM(B29))=0</formula>
    </cfRule>
    <cfRule type="notContainsBlanks" priority="18" dxfId="0">
      <formula>LEN(TRIM(B29))&gt;0</formula>
    </cfRule>
  </conditionalFormatting>
  <conditionalFormatting sqref="B52:D56">
    <cfRule type="containsBlanks" priority="13" dxfId="2">
      <formula>LEN(TRIM(B52))=0</formula>
    </cfRule>
    <cfRule type="containsBlanks" priority="14" dxfId="0">
      <formula>LEN(TRIM(B52))=0</formula>
    </cfRule>
    <cfRule type="notContainsBlanks" priority="15" dxfId="0">
      <formula>LEN(TRIM(B52))&gt;0</formula>
    </cfRule>
  </conditionalFormatting>
  <conditionalFormatting sqref="B58:D58 B60:D61">
    <cfRule type="containsBlanks" priority="7" dxfId="2">
      <formula>LEN(TRIM(B58))=0</formula>
    </cfRule>
    <cfRule type="containsBlanks" priority="8" dxfId="0">
      <formula>LEN(TRIM(B58))=0</formula>
    </cfRule>
    <cfRule type="notContainsBlanks" priority="9" dxfId="0">
      <formula>LEN(TRIM(B58))&gt;0</formula>
    </cfRule>
  </conditionalFormatting>
  <conditionalFormatting sqref="B63:D65">
    <cfRule type="containsBlanks" priority="4" dxfId="2">
      <formula>LEN(TRIM(B63))=0</formula>
    </cfRule>
    <cfRule type="containsBlanks" priority="5" dxfId="0">
      <formula>LEN(TRIM(B63))=0</formula>
    </cfRule>
    <cfRule type="notContainsBlanks" priority="6" dxfId="0">
      <formula>LEN(TRIM(B63))&gt;0</formula>
    </cfRule>
  </conditionalFormatting>
  <conditionalFormatting sqref="B67:D69">
    <cfRule type="containsBlanks" priority="28" dxfId="2">
      <formula>LEN(TRIM(B67))=0</formula>
    </cfRule>
    <cfRule type="containsBlanks" priority="29" dxfId="0">
      <formula>LEN(TRIM(B67))=0</formula>
    </cfRule>
    <cfRule type="notContainsBlanks" priority="30" dxfId="0">
      <formula>LEN(TRIM(B67))&gt;0</formula>
    </cfRule>
  </conditionalFormatting>
  <conditionalFormatting sqref="B73:D80">
    <cfRule type="containsBlanks" priority="25" dxfId="2">
      <formula>LEN(TRIM(B73))=0</formula>
    </cfRule>
    <cfRule type="containsBlanks" priority="26" dxfId="0">
      <formula>LEN(TRIM(B73))=0</formula>
    </cfRule>
    <cfRule type="notContainsBlanks" priority="27" dxfId="0">
      <formula>LEN(TRIM(B73))&gt;0</formula>
    </cfRule>
  </conditionalFormatting>
  <conditionalFormatting sqref="B82:D86">
    <cfRule type="containsBlanks" priority="1" dxfId="2">
      <formula>LEN(TRIM(B82))=0</formula>
    </cfRule>
    <cfRule type="containsBlanks" priority="2" dxfId="0">
      <formula>LEN(TRIM(B82))=0</formula>
    </cfRule>
    <cfRule type="notContainsBlanks" priority="3" dxfId="0">
      <formula>LEN(TRIM(B82))&gt;0</formula>
    </cfRule>
  </conditionalFormatting>
  <printOptions/>
  <pageMargins left="0.1968503937007874" right="0.1968503937007874" top="0.3937007874015748" bottom="0.3937007874015748" header="0.1968503937007874" footer="0.1968503937007874"/>
  <pageSetup firstPageNumber="2" useFirstPageNumber="1" horizontalDpi="600" verticalDpi="600" orientation="landscape" paperSize="9" r:id="rId1"/>
  <headerFooter>
    <oddFooter>&amp;C&amp;P</oddFooter>
  </headerFooter>
  <ignoredErrors>
    <ignoredError sqref="B31 D31 C3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I13"/>
  <sheetViews>
    <sheetView workbookViewId="0" topLeftCell="A1">
      <selection activeCell="C10" sqref="C10"/>
    </sheetView>
  </sheetViews>
  <sheetFormatPr defaultColWidth="9.140625" defaultRowHeight="15"/>
  <cols>
    <col min="1" max="1" width="98.00390625" style="1" customWidth="1"/>
    <col min="2" max="4" width="14.7109375" style="32" bestFit="1" customWidth="1"/>
    <col min="5" max="5" width="9.140625" style="1" customWidth="1"/>
    <col min="6" max="6" width="84.140625" style="1" customWidth="1"/>
    <col min="7" max="7" width="19.140625" style="1" customWidth="1"/>
    <col min="8" max="9" width="15.140625" style="1" bestFit="1" customWidth="1"/>
    <col min="10" max="16384" width="9.140625" style="1" customWidth="1"/>
  </cols>
  <sheetData>
    <row r="1" spans="1:4" s="22" customFormat="1" ht="15.75" customHeight="1">
      <c r="A1" s="21" t="s">
        <v>47</v>
      </c>
      <c r="B1" s="13"/>
      <c r="C1" s="13"/>
      <c r="D1" s="13"/>
    </row>
    <row r="2" spans="1:4" ht="18.75">
      <c r="A2" s="23"/>
      <c r="B2" s="24"/>
      <c r="C2" s="25"/>
      <c r="D2" s="25"/>
    </row>
    <row r="3" spans="1:4" ht="30">
      <c r="A3" s="41" t="s">
        <v>9</v>
      </c>
      <c r="B3" s="40" t="s">
        <v>62</v>
      </c>
      <c r="C3" s="40" t="s">
        <v>24</v>
      </c>
      <c r="D3" s="40" t="s">
        <v>63</v>
      </c>
    </row>
    <row r="4" spans="1:4" ht="15.75" customHeight="1" thickBot="1">
      <c r="A4" s="26">
        <v>1</v>
      </c>
      <c r="B4" s="26">
        <v>2</v>
      </c>
      <c r="C4" s="26">
        <v>3</v>
      </c>
      <c r="D4" s="27">
        <v>4</v>
      </c>
    </row>
    <row r="5" spans="1:4" ht="15.75" customHeight="1" thickTop="1">
      <c r="A5" s="111" t="s">
        <v>92</v>
      </c>
      <c r="B5" s="110">
        <f>B6</f>
        <v>0</v>
      </c>
      <c r="C5" s="110">
        <f aca="true" t="shared" si="0" ref="C5:D5">C6</f>
        <v>0</v>
      </c>
      <c r="D5" s="110">
        <f t="shared" si="0"/>
        <v>0</v>
      </c>
    </row>
    <row r="6" spans="1:4" ht="15.75" customHeight="1">
      <c r="A6" s="36" t="s">
        <v>93</v>
      </c>
      <c r="B6" s="39"/>
      <c r="C6" s="39"/>
      <c r="D6" s="39"/>
    </row>
    <row r="7" spans="1:9" ht="14.25" customHeight="1">
      <c r="A7" s="111" t="s">
        <v>55</v>
      </c>
      <c r="B7" s="110">
        <f>SUM(B8:B11)</f>
        <v>3338779</v>
      </c>
      <c r="C7" s="110">
        <f aca="true" t="shared" si="1" ref="C7:D7">SUM(C8:C11)</f>
        <v>3211177</v>
      </c>
      <c r="D7" s="110">
        <f t="shared" si="1"/>
        <v>3211177</v>
      </c>
      <c r="F7" s="28"/>
      <c r="G7" s="29"/>
      <c r="I7" s="30"/>
    </row>
    <row r="8" spans="1:9" s="22" customFormat="1" ht="14.25" customHeight="1">
      <c r="A8" s="36" t="s">
        <v>69</v>
      </c>
      <c r="B8" s="39"/>
      <c r="C8" s="39"/>
      <c r="D8" s="39"/>
      <c r="F8" s="31"/>
      <c r="G8" s="29"/>
      <c r="I8" s="30"/>
    </row>
    <row r="9" spans="1:9" s="22" customFormat="1" ht="14.25" customHeight="1">
      <c r="A9" s="36" t="s">
        <v>91</v>
      </c>
      <c r="B9" s="39">
        <v>3338779</v>
      </c>
      <c r="C9" s="39">
        <v>3211177</v>
      </c>
      <c r="D9" s="39">
        <v>3211177</v>
      </c>
      <c r="F9" s="31"/>
      <c r="G9" s="29"/>
      <c r="I9" s="30"/>
    </row>
    <row r="10" spans="1:9" ht="14.25" customHeight="1">
      <c r="A10" s="36" t="s">
        <v>70</v>
      </c>
      <c r="B10" s="39"/>
      <c r="C10" s="39"/>
      <c r="D10" s="39"/>
      <c r="F10" s="31"/>
      <c r="G10" s="29"/>
      <c r="I10" s="30"/>
    </row>
    <row r="11" spans="1:9" ht="14.25" customHeight="1">
      <c r="A11" s="36" t="s">
        <v>90</v>
      </c>
      <c r="B11" s="39"/>
      <c r="C11" s="39"/>
      <c r="D11" s="39"/>
      <c r="F11" s="31"/>
      <c r="G11" s="29"/>
      <c r="I11" s="30"/>
    </row>
    <row r="12" spans="1:9" ht="14.25" customHeight="1">
      <c r="A12" s="73"/>
      <c r="B12" s="3"/>
      <c r="C12" s="3"/>
      <c r="D12" s="3"/>
      <c r="F12" s="31"/>
      <c r="G12" s="29"/>
      <c r="I12" s="30"/>
    </row>
    <row r="13" spans="1:4" ht="14.25" customHeight="1">
      <c r="A13" s="43" t="s">
        <v>46</v>
      </c>
      <c r="B13" s="74">
        <f>B5+B7</f>
        <v>3338779</v>
      </c>
      <c r="C13" s="74">
        <f aca="true" t="shared" si="2" ref="C13:D13">C5+C7</f>
        <v>3211177</v>
      </c>
      <c r="D13" s="74">
        <f t="shared" si="2"/>
        <v>3211177</v>
      </c>
    </row>
  </sheetData>
  <conditionalFormatting sqref="B6:D6">
    <cfRule type="containsBlanks" priority="1" dxfId="2">
      <formula>LEN(TRIM(B6))=0</formula>
    </cfRule>
    <cfRule type="containsBlanks" priority="2" dxfId="0">
      <formula>LEN(TRIM(B6))=0</formula>
    </cfRule>
    <cfRule type="notContainsBlanks" priority="3" dxfId="0">
      <formula>LEN(TRIM(B6))&gt;0</formula>
    </cfRule>
  </conditionalFormatting>
  <conditionalFormatting sqref="B8:D11">
    <cfRule type="containsBlanks" priority="4" dxfId="2">
      <formula>LEN(TRIM(B8))=0</formula>
    </cfRule>
    <cfRule type="containsBlanks" priority="5" dxfId="0">
      <formula>LEN(TRIM(B8))=0</formula>
    </cfRule>
    <cfRule type="notContainsBlanks" priority="6" dxfId="0">
      <formula>LEN(TRIM(B8))&gt;0</formula>
    </cfRule>
  </conditionalFormatting>
  <printOptions/>
  <pageMargins left="0.1968503937007874" right="0.1968503937007874" top="0.3937007874015748" bottom="0.3937007874015748" header="0.1968503937007874" footer="0.1968503937007874"/>
  <pageSetup firstPageNumber="4" useFirstPageNumber="1" horizontalDpi="600" verticalDpi="600" orientation="landscape" paperSize="9" r:id="rId1"/>
  <headerFooter>
    <oddFooter>&amp;C&amp;P</oddFooter>
  </headerFooter>
  <colBreaks count="1" manualBreakCount="1">
    <brk id="4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J26"/>
  <sheetViews>
    <sheetView workbookViewId="0" topLeftCell="A1">
      <selection activeCell="H15" sqref="H15"/>
    </sheetView>
  </sheetViews>
  <sheetFormatPr defaultColWidth="9.140625" defaultRowHeight="15"/>
  <cols>
    <col min="1" max="1" width="103.00390625" style="0" customWidth="1"/>
    <col min="2" max="4" width="13.140625" style="0" bestFit="1" customWidth="1"/>
    <col min="5" max="5" width="5.57421875" style="0" customWidth="1"/>
    <col min="6" max="6" width="7.421875" style="0" bestFit="1" customWidth="1"/>
    <col min="7" max="7" width="13.7109375" style="0" bestFit="1" customWidth="1"/>
    <col min="8" max="9" width="13.140625" style="0" bestFit="1" customWidth="1"/>
  </cols>
  <sheetData>
    <row r="1" spans="1:6" ht="18.75">
      <c r="A1" s="23"/>
      <c r="B1" s="23"/>
      <c r="C1" s="23"/>
      <c r="D1" s="45"/>
      <c r="F1" s="66"/>
    </row>
    <row r="2" spans="1:4" s="1" customFormat="1" ht="18.75">
      <c r="A2" s="15" t="s">
        <v>5</v>
      </c>
      <c r="B2" s="16"/>
      <c r="C2" s="16"/>
      <c r="D2" s="16"/>
    </row>
    <row r="3" spans="1:10" ht="18.75">
      <c r="A3" s="23"/>
      <c r="B3" s="23"/>
      <c r="C3" s="23"/>
      <c r="D3" s="45"/>
      <c r="F3" s="79"/>
      <c r="G3" s="79"/>
      <c r="H3" s="79"/>
      <c r="I3" s="79"/>
      <c r="J3" s="79"/>
    </row>
    <row r="4" spans="1:4" ht="15.75">
      <c r="A4" s="126" t="s">
        <v>27</v>
      </c>
      <c r="B4" s="129"/>
      <c r="C4" s="129"/>
      <c r="D4" s="129"/>
    </row>
    <row r="5" spans="1:4" ht="15.75">
      <c r="A5" s="21"/>
      <c r="B5" s="4"/>
      <c r="C5" s="4"/>
      <c r="D5" s="4"/>
    </row>
    <row r="6" spans="1:4" s="2" customFormat="1" ht="30">
      <c r="A6" s="41" t="s">
        <v>9</v>
      </c>
      <c r="B6" s="40" t="s">
        <v>62</v>
      </c>
      <c r="C6" s="40" t="s">
        <v>24</v>
      </c>
      <c r="D6" s="40" t="s">
        <v>63</v>
      </c>
    </row>
    <row r="7" spans="1:4" s="5" customFormat="1" ht="11.25">
      <c r="A7" s="20">
        <v>1</v>
      </c>
      <c r="B7" s="20">
        <v>2</v>
      </c>
      <c r="C7" s="20">
        <v>3</v>
      </c>
      <c r="D7" s="20">
        <v>4</v>
      </c>
    </row>
    <row r="8" spans="1:9" s="2" customFormat="1" ht="15.75" customHeight="1">
      <c r="A8" s="33" t="s">
        <v>15</v>
      </c>
      <c r="B8" s="34">
        <f>B9</f>
        <v>0</v>
      </c>
      <c r="C8" s="34">
        <f aca="true" t="shared" si="0" ref="C8:D9">C9</f>
        <v>0</v>
      </c>
      <c r="D8" s="34">
        <f t="shared" si="0"/>
        <v>0</v>
      </c>
      <c r="F8" s="17"/>
      <c r="G8" s="10"/>
      <c r="H8" s="10"/>
      <c r="I8" s="10"/>
    </row>
    <row r="9" spans="1:9" s="2" customFormat="1" ht="15.75" customHeight="1">
      <c r="A9" s="46" t="s">
        <v>48</v>
      </c>
      <c r="B9" s="35">
        <f>B10</f>
        <v>0</v>
      </c>
      <c r="C9" s="35">
        <f t="shared" si="0"/>
        <v>0</v>
      </c>
      <c r="D9" s="35">
        <f t="shared" si="0"/>
        <v>0</v>
      </c>
      <c r="F9" s="17"/>
      <c r="G9" s="10"/>
      <c r="H9" s="10"/>
      <c r="I9" s="10"/>
    </row>
    <row r="10" spans="1:9" s="2" customFormat="1" ht="15.75" customHeight="1">
      <c r="A10" s="36" t="s">
        <v>45</v>
      </c>
      <c r="B10" s="39"/>
      <c r="C10" s="39"/>
      <c r="D10" s="39"/>
      <c r="F10" s="18"/>
      <c r="G10" s="19"/>
      <c r="H10" s="19"/>
      <c r="I10" s="19"/>
    </row>
    <row r="11" spans="1:4" s="2" customFormat="1" ht="15">
      <c r="A11" s="36"/>
      <c r="B11" s="65"/>
      <c r="C11" s="65"/>
      <c r="D11" s="65"/>
    </row>
    <row r="12" spans="1:9" s="2" customFormat="1" ht="15.75" customHeight="1">
      <c r="A12" s="48" t="s">
        <v>49</v>
      </c>
      <c r="B12" s="44">
        <f>B8</f>
        <v>0</v>
      </c>
      <c r="C12" s="44">
        <f aca="true" t="shared" si="1" ref="C12:D12">C8</f>
        <v>0</v>
      </c>
      <c r="D12" s="44">
        <f t="shared" si="1"/>
        <v>0</v>
      </c>
      <c r="F12" s="17"/>
      <c r="G12" s="10"/>
      <c r="H12" s="10"/>
      <c r="I12" s="10"/>
    </row>
    <row r="13" spans="1:4" ht="15">
      <c r="A13" s="42"/>
      <c r="B13" s="42"/>
      <c r="C13" s="42"/>
      <c r="D13" s="42"/>
    </row>
    <row r="14" spans="1:4" ht="15">
      <c r="A14" s="42"/>
      <c r="B14" s="42"/>
      <c r="C14" s="42"/>
      <c r="D14" s="42"/>
    </row>
    <row r="15" spans="1:4" ht="15">
      <c r="A15" s="42"/>
      <c r="B15" s="42"/>
      <c r="C15" s="42"/>
      <c r="D15" s="42"/>
    </row>
    <row r="16" spans="1:4" ht="15.75">
      <c r="A16" s="126" t="s">
        <v>28</v>
      </c>
      <c r="B16" s="129"/>
      <c r="C16" s="129"/>
      <c r="D16" s="129"/>
    </row>
    <row r="17" spans="1:4" ht="15">
      <c r="A17" s="42"/>
      <c r="B17" s="42"/>
      <c r="C17" s="42"/>
      <c r="D17" s="42"/>
    </row>
    <row r="18" spans="1:4" s="2" customFormat="1" ht="30">
      <c r="A18" s="41" t="s">
        <v>9</v>
      </c>
      <c r="B18" s="40" t="s">
        <v>62</v>
      </c>
      <c r="C18" s="40" t="s">
        <v>24</v>
      </c>
      <c r="D18" s="40" t="s">
        <v>63</v>
      </c>
    </row>
    <row r="19" spans="1:4" s="5" customFormat="1" ht="11.25">
      <c r="A19" s="20">
        <v>1</v>
      </c>
      <c r="B19" s="20">
        <v>2</v>
      </c>
      <c r="C19" s="20">
        <v>3</v>
      </c>
      <c r="D19" s="20">
        <v>4</v>
      </c>
    </row>
    <row r="20" spans="1:9" s="2" customFormat="1" ht="15.75" customHeight="1">
      <c r="A20" s="33" t="s">
        <v>16</v>
      </c>
      <c r="B20" s="34">
        <f>B21</f>
        <v>0</v>
      </c>
      <c r="C20" s="34">
        <f aca="true" t="shared" si="2" ref="C20:D20">C21</f>
        <v>0</v>
      </c>
      <c r="D20" s="34">
        <f t="shared" si="2"/>
        <v>0</v>
      </c>
      <c r="F20" s="17"/>
      <c r="G20" s="10"/>
      <c r="H20" s="10"/>
      <c r="I20" s="10"/>
    </row>
    <row r="21" spans="1:9" s="2" customFormat="1" ht="15.75" customHeight="1">
      <c r="A21" s="46" t="s">
        <v>50</v>
      </c>
      <c r="B21" s="35">
        <f>SUM(B22:B24)</f>
        <v>0</v>
      </c>
      <c r="C21" s="35">
        <f aca="true" t="shared" si="3" ref="C21:D21">SUM(C22:C24)</f>
        <v>0</v>
      </c>
      <c r="D21" s="35">
        <f t="shared" si="3"/>
        <v>0</v>
      </c>
      <c r="F21" s="17"/>
      <c r="G21" s="10"/>
      <c r="H21" s="10"/>
      <c r="I21" s="10"/>
    </row>
    <row r="22" spans="1:9" ht="15.75" customHeight="1">
      <c r="A22" s="36" t="s">
        <v>38</v>
      </c>
      <c r="B22" s="39"/>
      <c r="C22" s="39"/>
      <c r="D22" s="39"/>
      <c r="F22" s="18"/>
      <c r="G22" s="19"/>
      <c r="H22" s="19"/>
      <c r="I22" s="19"/>
    </row>
    <row r="23" spans="1:9" ht="15.75" customHeight="1">
      <c r="A23" s="36" t="s">
        <v>35</v>
      </c>
      <c r="B23" s="39"/>
      <c r="C23" s="39"/>
      <c r="D23" s="39"/>
      <c r="F23" s="18"/>
      <c r="G23" s="19"/>
      <c r="H23" s="19"/>
      <c r="I23" s="19"/>
    </row>
    <row r="24" spans="1:4" ht="15.75" customHeight="1">
      <c r="A24" s="36" t="s">
        <v>45</v>
      </c>
      <c r="B24" s="39"/>
      <c r="C24" s="39"/>
      <c r="D24" s="39"/>
    </row>
    <row r="25" spans="1:4" ht="15">
      <c r="A25" s="36"/>
      <c r="B25" s="25"/>
      <c r="C25" s="25"/>
      <c r="D25" s="25"/>
    </row>
    <row r="26" spans="1:9" ht="15.75" customHeight="1">
      <c r="A26" s="49" t="s">
        <v>51</v>
      </c>
      <c r="B26" s="44">
        <f>B20</f>
        <v>0</v>
      </c>
      <c r="C26" s="44">
        <f aca="true" t="shared" si="4" ref="C26:D26">C20</f>
        <v>0</v>
      </c>
      <c r="D26" s="44">
        <f t="shared" si="4"/>
        <v>0</v>
      </c>
      <c r="F26" s="17"/>
      <c r="G26" s="10"/>
      <c r="H26" s="10"/>
      <c r="I26" s="10"/>
    </row>
  </sheetData>
  <mergeCells count="2">
    <mergeCell ref="A4:D4"/>
    <mergeCell ref="A16:D16"/>
  </mergeCells>
  <conditionalFormatting sqref="B10:D10">
    <cfRule type="containsBlanks" priority="4" dxfId="2">
      <formula>LEN(TRIM(B10))=0</formula>
    </cfRule>
    <cfRule type="containsBlanks" priority="5" dxfId="0">
      <formula>LEN(TRIM(B10))=0</formula>
    </cfRule>
    <cfRule type="notContainsBlanks" priority="6" dxfId="0">
      <formula>LEN(TRIM(B10))&gt;0</formula>
    </cfRule>
  </conditionalFormatting>
  <conditionalFormatting sqref="B22:D24">
    <cfRule type="containsBlanks" priority="1" dxfId="2">
      <formula>LEN(TRIM(B22))=0</formula>
    </cfRule>
    <cfRule type="containsBlanks" priority="2" dxfId="0">
      <formula>LEN(TRIM(B22))=0</formula>
    </cfRule>
    <cfRule type="notContainsBlanks" priority="3" dxfId="0">
      <formula>LEN(TRIM(B22))&gt;0</formula>
    </cfRule>
  </conditionalFormatting>
  <printOptions/>
  <pageMargins left="0.1968503937007874" right="0.1968503937007874" top="0.3937007874015748" bottom="0.3937007874015748" header="0.1968503937007874" footer="0.1968503937007874"/>
  <pageSetup firstPageNumber="5" useFirstPageNumber="1" horizontalDpi="600" verticalDpi="600" orientation="landscape" paperSize="9" r:id="rId1"/>
  <headerFooter>
    <oddFooter>&amp;C&amp;P</oddFooter>
  </headerFooter>
  <ignoredErrors>
    <ignoredError sqref="C11 C25 D11 D2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E81"/>
  <sheetViews>
    <sheetView tabSelected="1" workbookViewId="0" topLeftCell="A58">
      <selection activeCell="C7" sqref="C7"/>
    </sheetView>
  </sheetViews>
  <sheetFormatPr defaultColWidth="9.140625" defaultRowHeight="15"/>
  <cols>
    <col min="1" max="1" width="94.140625" style="0" customWidth="1"/>
    <col min="2" max="2" width="17.57421875" style="0" bestFit="1" customWidth="1"/>
    <col min="3" max="3" width="19.140625" style="0" customWidth="1"/>
    <col min="4" max="4" width="17.57421875" style="0" bestFit="1" customWidth="1"/>
    <col min="5" max="5" width="3.28125" style="0" customWidth="1"/>
  </cols>
  <sheetData>
    <row r="1" spans="1:4" ht="19.5">
      <c r="A1" s="130" t="s">
        <v>6</v>
      </c>
      <c r="B1" s="130"/>
      <c r="C1" s="130"/>
      <c r="D1" s="130"/>
    </row>
    <row r="2" spans="1:4" ht="6.75" customHeight="1">
      <c r="A2" s="53"/>
      <c r="B2" s="54"/>
      <c r="C2" s="54"/>
      <c r="D2" s="54"/>
    </row>
    <row r="3" spans="1:4" ht="15.75">
      <c r="A3" s="127" t="s">
        <v>56</v>
      </c>
      <c r="B3" s="127"/>
      <c r="C3" s="127"/>
      <c r="D3" s="127"/>
    </row>
    <row r="4" spans="1:4" ht="7.5" customHeight="1">
      <c r="A4" s="9"/>
      <c r="B4" s="9"/>
      <c r="C4" s="9"/>
      <c r="D4" s="9"/>
    </row>
    <row r="5" spans="1:4" ht="36.75" customHeight="1">
      <c r="A5" s="131" t="s">
        <v>94</v>
      </c>
      <c r="B5" s="131"/>
      <c r="C5" s="131"/>
      <c r="D5" s="131"/>
    </row>
    <row r="6" spans="1:4" ht="15">
      <c r="A6" s="53"/>
      <c r="B6" s="53"/>
      <c r="C6" s="53"/>
      <c r="D6" s="53"/>
    </row>
    <row r="7" spans="1:4" ht="30">
      <c r="A7" s="55" t="s">
        <v>9</v>
      </c>
      <c r="B7" s="55" t="s">
        <v>65</v>
      </c>
      <c r="C7" s="55" t="s">
        <v>24</v>
      </c>
      <c r="D7" s="55" t="s">
        <v>63</v>
      </c>
    </row>
    <row r="8" spans="1:4" s="5" customFormat="1" ht="11.25">
      <c r="A8" s="78">
        <v>1</v>
      </c>
      <c r="B8" s="78">
        <v>2</v>
      </c>
      <c r="C8" s="78">
        <v>3</v>
      </c>
      <c r="D8" s="78">
        <v>4</v>
      </c>
    </row>
    <row r="9" spans="1:4" ht="15">
      <c r="A9" s="75" t="s">
        <v>95</v>
      </c>
      <c r="B9" s="76">
        <v>3338779</v>
      </c>
      <c r="C9" s="76">
        <v>3211177</v>
      </c>
      <c r="D9" s="76">
        <v>3211177</v>
      </c>
    </row>
    <row r="10" spans="1:4" s="50" customFormat="1" ht="15">
      <c r="A10" s="69" t="s">
        <v>29</v>
      </c>
      <c r="B10" s="58">
        <v>51842</v>
      </c>
      <c r="C10" s="58">
        <v>6842</v>
      </c>
      <c r="D10" s="58">
        <v>6842</v>
      </c>
    </row>
    <row r="11" spans="1:4" s="50" customFormat="1" ht="15">
      <c r="A11" s="69" t="s">
        <v>38</v>
      </c>
      <c r="B11" s="58">
        <v>15135</v>
      </c>
      <c r="C11" s="58">
        <v>15135</v>
      </c>
      <c r="D11" s="58">
        <v>15135</v>
      </c>
    </row>
    <row r="12" spans="1:4" s="50" customFormat="1" ht="15">
      <c r="A12" s="69" t="s">
        <v>35</v>
      </c>
      <c r="B12" s="58">
        <v>295000</v>
      </c>
      <c r="C12" s="58">
        <v>270000</v>
      </c>
      <c r="D12" s="58">
        <v>270000</v>
      </c>
    </row>
    <row r="13" spans="1:4" s="50" customFormat="1" ht="15">
      <c r="A13" s="69" t="s">
        <v>30</v>
      </c>
      <c r="B13" s="58">
        <v>214200</v>
      </c>
      <c r="C13" s="58">
        <v>214200</v>
      </c>
      <c r="D13" s="58">
        <v>214200</v>
      </c>
    </row>
    <row r="14" spans="1:4" s="50" customFormat="1" ht="15">
      <c r="A14" s="69" t="s">
        <v>32</v>
      </c>
      <c r="B14" s="58">
        <v>57402</v>
      </c>
      <c r="C14" s="58">
        <v>0</v>
      </c>
      <c r="D14" s="58">
        <v>0</v>
      </c>
    </row>
    <row r="15" spans="1:4" s="50" customFormat="1" ht="15">
      <c r="A15" s="69" t="s">
        <v>33</v>
      </c>
      <c r="B15" s="58">
        <v>2700200</v>
      </c>
      <c r="C15" s="58">
        <v>2700000</v>
      </c>
      <c r="D15" s="58">
        <v>2700000</v>
      </c>
    </row>
    <row r="16" spans="1:4" s="50" customFormat="1" ht="15">
      <c r="A16" s="69" t="s">
        <v>53</v>
      </c>
      <c r="B16" s="58">
        <v>5000</v>
      </c>
      <c r="C16" s="58">
        <v>5000</v>
      </c>
      <c r="D16" s="58">
        <v>5000</v>
      </c>
    </row>
    <row r="17" spans="1:4" ht="15">
      <c r="A17" s="68"/>
      <c r="B17" s="47"/>
      <c r="C17" s="47"/>
      <c r="D17" s="47"/>
    </row>
    <row r="18" spans="1:4" ht="15">
      <c r="A18" s="56" t="s">
        <v>66</v>
      </c>
      <c r="B18" s="57">
        <v>12042</v>
      </c>
      <c r="C18" s="57">
        <v>11842</v>
      </c>
      <c r="D18" s="57">
        <v>11842</v>
      </c>
    </row>
    <row r="19" spans="1:4" s="50" customFormat="1" ht="15">
      <c r="A19" s="70" t="s">
        <v>67</v>
      </c>
      <c r="B19" s="71">
        <v>5000</v>
      </c>
      <c r="C19" s="71">
        <v>5000</v>
      </c>
      <c r="D19" s="71">
        <v>5000</v>
      </c>
    </row>
    <row r="20" spans="1:4" s="50" customFormat="1" ht="14.25" customHeight="1">
      <c r="A20" s="69" t="s">
        <v>53</v>
      </c>
      <c r="B20" s="58">
        <v>5000</v>
      </c>
      <c r="C20" s="58">
        <v>5000</v>
      </c>
      <c r="D20" s="58">
        <v>5000</v>
      </c>
    </row>
    <row r="21" spans="1:4" s="50" customFormat="1" ht="14.25" customHeight="1">
      <c r="A21" s="56" t="s">
        <v>12</v>
      </c>
      <c r="B21" s="57">
        <v>5000</v>
      </c>
      <c r="C21" s="57">
        <v>5000</v>
      </c>
      <c r="D21" s="57">
        <v>5000</v>
      </c>
    </row>
    <row r="22" spans="1:4" s="50" customFormat="1" ht="14.25" customHeight="1">
      <c r="A22" s="72" t="s">
        <v>41</v>
      </c>
      <c r="B22" s="57">
        <v>5000</v>
      </c>
      <c r="C22" s="57">
        <v>5000</v>
      </c>
      <c r="D22" s="57">
        <v>5000</v>
      </c>
    </row>
    <row r="23" spans="1:4" s="50" customFormat="1" ht="14.25" customHeight="1">
      <c r="A23" s="70" t="s">
        <v>96</v>
      </c>
      <c r="B23" s="71">
        <v>5442</v>
      </c>
      <c r="C23" s="71">
        <v>5442</v>
      </c>
      <c r="D23" s="71">
        <v>5442</v>
      </c>
    </row>
    <row r="24" spans="1:4" s="50" customFormat="1" ht="14.25" customHeight="1">
      <c r="A24" s="69" t="s">
        <v>29</v>
      </c>
      <c r="B24" s="58">
        <v>5442</v>
      </c>
      <c r="C24" s="58">
        <v>5442</v>
      </c>
      <c r="D24" s="58">
        <v>5442</v>
      </c>
    </row>
    <row r="25" spans="1:4" ht="14.25" customHeight="1">
      <c r="A25" s="56" t="s">
        <v>12</v>
      </c>
      <c r="B25" s="57">
        <v>5442</v>
      </c>
      <c r="C25" s="57">
        <v>5442</v>
      </c>
      <c r="D25" s="57">
        <v>5442</v>
      </c>
    </row>
    <row r="26" spans="1:4" s="50" customFormat="1" ht="14.25" customHeight="1">
      <c r="A26" s="72" t="s">
        <v>41</v>
      </c>
      <c r="B26" s="57">
        <v>5442</v>
      </c>
      <c r="C26" s="57">
        <v>5442</v>
      </c>
      <c r="D26" s="57">
        <v>5442</v>
      </c>
    </row>
    <row r="27" spans="1:4" s="50" customFormat="1" ht="14.25" customHeight="1">
      <c r="A27" s="70" t="s">
        <v>68</v>
      </c>
      <c r="B27" s="71">
        <v>1400</v>
      </c>
      <c r="C27" s="71">
        <v>1400</v>
      </c>
      <c r="D27" s="71">
        <v>1400</v>
      </c>
    </row>
    <row r="28" spans="1:4" s="50" customFormat="1" ht="14.25" customHeight="1">
      <c r="A28" s="69" t="s">
        <v>29</v>
      </c>
      <c r="B28" s="58">
        <v>1400</v>
      </c>
      <c r="C28" s="58">
        <v>1400</v>
      </c>
      <c r="D28" s="58">
        <v>1400</v>
      </c>
    </row>
    <row r="29" spans="1:4" ht="14.25" customHeight="1">
      <c r="A29" s="56" t="s">
        <v>12</v>
      </c>
      <c r="B29" s="57">
        <v>400</v>
      </c>
      <c r="C29" s="57">
        <v>400</v>
      </c>
      <c r="D29" s="57">
        <v>400</v>
      </c>
    </row>
    <row r="30" spans="1:4" ht="14.25" customHeight="1">
      <c r="A30" s="72" t="s">
        <v>41</v>
      </c>
      <c r="B30" s="57">
        <v>400</v>
      </c>
      <c r="C30" s="57">
        <v>400</v>
      </c>
      <c r="D30" s="57">
        <v>400</v>
      </c>
    </row>
    <row r="31" spans="1:4" ht="14.25" customHeight="1">
      <c r="A31" s="56" t="s">
        <v>13</v>
      </c>
      <c r="B31" s="57">
        <v>1000</v>
      </c>
      <c r="C31" s="57">
        <v>1000</v>
      </c>
      <c r="D31" s="57">
        <v>1000</v>
      </c>
    </row>
    <row r="32" spans="1:4" s="50" customFormat="1" ht="14.25" customHeight="1">
      <c r="A32" s="72" t="s">
        <v>44</v>
      </c>
      <c r="B32" s="57">
        <v>1000</v>
      </c>
      <c r="C32" s="57">
        <v>1000</v>
      </c>
      <c r="D32" s="57">
        <v>1000</v>
      </c>
    </row>
    <row r="33" spans="1:4" s="50" customFormat="1" ht="14.25" customHeight="1">
      <c r="A33" s="70" t="s">
        <v>97</v>
      </c>
      <c r="B33" s="71">
        <v>200</v>
      </c>
      <c r="C33" s="71">
        <v>0</v>
      </c>
      <c r="D33" s="71">
        <v>0</v>
      </c>
    </row>
    <row r="34" spans="1:4" s="50" customFormat="1" ht="14.25" customHeight="1">
      <c r="A34" s="69" t="s">
        <v>33</v>
      </c>
      <c r="B34" s="58">
        <v>200</v>
      </c>
      <c r="C34" s="58">
        <v>0</v>
      </c>
      <c r="D34" s="58">
        <v>0</v>
      </c>
    </row>
    <row r="35" spans="1:4" ht="14.25" customHeight="1">
      <c r="A35" s="56" t="s">
        <v>12</v>
      </c>
      <c r="B35" s="57">
        <v>200</v>
      </c>
      <c r="C35" s="57">
        <v>0</v>
      </c>
      <c r="D35" s="57">
        <v>0</v>
      </c>
    </row>
    <row r="36" spans="1:4" ht="14.25" customHeight="1">
      <c r="A36" s="72" t="s">
        <v>88</v>
      </c>
      <c r="B36" s="57">
        <v>200</v>
      </c>
      <c r="C36" s="57">
        <v>0</v>
      </c>
      <c r="D36" s="57">
        <v>0</v>
      </c>
    </row>
    <row r="37" spans="1:4" ht="14.25" customHeight="1">
      <c r="A37" s="112" t="s">
        <v>98</v>
      </c>
      <c r="B37" s="113">
        <v>102402</v>
      </c>
      <c r="C37" s="113">
        <v>0</v>
      </c>
      <c r="D37" s="113">
        <v>0</v>
      </c>
    </row>
    <row r="38" spans="1:4" ht="14.25" customHeight="1">
      <c r="A38" s="114" t="s">
        <v>99</v>
      </c>
      <c r="B38" s="115">
        <v>102402</v>
      </c>
      <c r="C38" s="115">
        <v>0</v>
      </c>
      <c r="D38" s="115">
        <v>0</v>
      </c>
    </row>
    <row r="39" spans="1:4" ht="14.25" customHeight="1">
      <c r="A39" s="116" t="s">
        <v>29</v>
      </c>
      <c r="B39" s="117">
        <v>45000</v>
      </c>
      <c r="C39" s="117">
        <v>0</v>
      </c>
      <c r="D39" s="117">
        <v>0</v>
      </c>
    </row>
    <row r="40" spans="1:4" ht="14.25" customHeight="1">
      <c r="A40" s="112" t="s">
        <v>12</v>
      </c>
      <c r="B40" s="113">
        <v>45000</v>
      </c>
      <c r="C40" s="113">
        <v>0</v>
      </c>
      <c r="D40" s="113">
        <v>0</v>
      </c>
    </row>
    <row r="41" spans="1:4" ht="14.25" customHeight="1">
      <c r="A41" s="118" t="s">
        <v>41</v>
      </c>
      <c r="B41" s="113">
        <v>45000</v>
      </c>
      <c r="C41" s="113">
        <v>0</v>
      </c>
      <c r="D41" s="113">
        <v>0</v>
      </c>
    </row>
    <row r="42" spans="1:4" ht="14.25" customHeight="1">
      <c r="A42" s="116" t="s">
        <v>32</v>
      </c>
      <c r="B42" s="117">
        <v>57402</v>
      </c>
      <c r="C42" s="117">
        <v>0</v>
      </c>
      <c r="D42" s="117">
        <v>0</v>
      </c>
    </row>
    <row r="43" spans="1:4" ht="14.25" customHeight="1">
      <c r="A43" s="112" t="s">
        <v>12</v>
      </c>
      <c r="B43" s="113">
        <v>57402</v>
      </c>
      <c r="C43" s="113">
        <v>0</v>
      </c>
      <c r="D43" s="113">
        <v>0</v>
      </c>
    </row>
    <row r="44" spans="1:4" ht="14.25" customHeight="1">
      <c r="A44" s="118" t="s">
        <v>41</v>
      </c>
      <c r="B44" s="113">
        <v>57402</v>
      </c>
      <c r="C44" s="113">
        <v>0</v>
      </c>
      <c r="D44" s="113">
        <v>0</v>
      </c>
    </row>
    <row r="45" spans="1:4" s="119" customFormat="1" ht="14.25" customHeight="1">
      <c r="A45" s="112" t="s">
        <v>100</v>
      </c>
      <c r="B45" s="113">
        <v>3224335</v>
      </c>
      <c r="C45" s="113">
        <v>3199335</v>
      </c>
      <c r="D45" s="113">
        <v>3199335</v>
      </c>
    </row>
    <row r="46" spans="1:4" s="119" customFormat="1" ht="14.25" customHeight="1">
      <c r="A46" s="114" t="s">
        <v>101</v>
      </c>
      <c r="B46" s="115">
        <v>3214335</v>
      </c>
      <c r="C46" s="115">
        <v>3189335</v>
      </c>
      <c r="D46" s="115">
        <v>3189335</v>
      </c>
    </row>
    <row r="47" spans="1:4" s="119" customFormat="1" ht="14.25" customHeight="1">
      <c r="A47" s="116" t="s">
        <v>38</v>
      </c>
      <c r="B47" s="117">
        <v>15135</v>
      </c>
      <c r="C47" s="117">
        <v>15135</v>
      </c>
      <c r="D47" s="117">
        <v>15135</v>
      </c>
    </row>
    <row r="48" spans="1:4" s="119" customFormat="1" ht="14.25" customHeight="1">
      <c r="A48" s="112" t="s">
        <v>12</v>
      </c>
      <c r="B48" s="113">
        <v>15135</v>
      </c>
      <c r="C48" s="113">
        <v>15135</v>
      </c>
      <c r="D48" s="113">
        <v>15135</v>
      </c>
    </row>
    <row r="49" spans="1:4" s="119" customFormat="1" ht="14.25" customHeight="1">
      <c r="A49" s="112" t="s">
        <v>102</v>
      </c>
      <c r="B49" s="113">
        <v>3865</v>
      </c>
      <c r="C49" s="113">
        <v>3865</v>
      </c>
      <c r="D49" s="113">
        <v>3865</v>
      </c>
    </row>
    <row r="50" spans="1:4" s="119" customFormat="1" ht="14.25" customHeight="1">
      <c r="A50" s="118" t="s">
        <v>41</v>
      </c>
      <c r="B50" s="113">
        <v>11270</v>
      </c>
      <c r="C50" s="113">
        <v>11270</v>
      </c>
      <c r="D50" s="113">
        <v>11270</v>
      </c>
    </row>
    <row r="51" spans="1:4" s="119" customFormat="1" ht="14.25" customHeight="1">
      <c r="A51" s="116" t="s">
        <v>35</v>
      </c>
      <c r="B51" s="117">
        <v>295000</v>
      </c>
      <c r="C51" s="117">
        <v>270000</v>
      </c>
      <c r="D51" s="117">
        <v>270000</v>
      </c>
    </row>
    <row r="52" spans="1:4" s="119" customFormat="1" ht="14.25" customHeight="1">
      <c r="A52" s="112" t="s">
        <v>12</v>
      </c>
      <c r="B52" s="113">
        <v>265000</v>
      </c>
      <c r="C52" s="113">
        <v>240000</v>
      </c>
      <c r="D52" s="113">
        <v>240000</v>
      </c>
    </row>
    <row r="53" spans="1:4" s="119" customFormat="1" ht="14.25" customHeight="1">
      <c r="A53" s="118" t="s">
        <v>40</v>
      </c>
      <c r="B53" s="113">
        <v>23300</v>
      </c>
      <c r="C53" s="113">
        <v>23300</v>
      </c>
      <c r="D53" s="113">
        <v>23300</v>
      </c>
    </row>
    <row r="54" spans="1:4" s="119" customFormat="1" ht="14.25" customHeight="1">
      <c r="A54" s="118" t="s">
        <v>41</v>
      </c>
      <c r="B54" s="113">
        <v>239710</v>
      </c>
      <c r="C54" s="113">
        <v>214710</v>
      </c>
      <c r="D54" s="113">
        <v>214710</v>
      </c>
    </row>
    <row r="55" spans="1:4" s="119" customFormat="1" ht="14.25" customHeight="1">
      <c r="A55" s="118" t="s">
        <v>42</v>
      </c>
      <c r="B55" s="113">
        <v>1990</v>
      </c>
      <c r="C55" s="113">
        <v>1990</v>
      </c>
      <c r="D55" s="113">
        <v>1990</v>
      </c>
    </row>
    <row r="56" spans="1:4" ht="15">
      <c r="A56" s="56" t="s">
        <v>13</v>
      </c>
      <c r="B56" s="57">
        <v>30000</v>
      </c>
      <c r="C56" s="57">
        <v>30000</v>
      </c>
      <c r="D56" s="57">
        <v>30000</v>
      </c>
    </row>
    <row r="57" spans="1:4" ht="15">
      <c r="A57" s="72" t="s">
        <v>44</v>
      </c>
      <c r="B57" s="57">
        <v>30000</v>
      </c>
      <c r="C57" s="57">
        <v>30000</v>
      </c>
      <c r="D57" s="57">
        <v>30000</v>
      </c>
    </row>
    <row r="58" spans="1:4" s="50" customFormat="1" ht="15">
      <c r="A58" s="69" t="s">
        <v>30</v>
      </c>
      <c r="B58" s="58">
        <v>206200</v>
      </c>
      <c r="C58" s="58">
        <v>206200</v>
      </c>
      <c r="D58" s="58">
        <v>206200</v>
      </c>
    </row>
    <row r="59" spans="1:4" s="50" customFormat="1" ht="15">
      <c r="A59" s="56" t="s">
        <v>12</v>
      </c>
      <c r="B59" s="57">
        <v>206200</v>
      </c>
      <c r="C59" s="57">
        <v>206200</v>
      </c>
      <c r="D59" s="57">
        <v>206200</v>
      </c>
    </row>
    <row r="60" spans="1:4" ht="15">
      <c r="A60" s="72" t="s">
        <v>41</v>
      </c>
      <c r="B60" s="57">
        <v>206200</v>
      </c>
      <c r="C60" s="57">
        <v>206200</v>
      </c>
      <c r="D60" s="57">
        <v>206200</v>
      </c>
    </row>
    <row r="61" spans="1:4" s="50" customFormat="1" ht="15">
      <c r="A61" s="69" t="s">
        <v>33</v>
      </c>
      <c r="B61" s="58">
        <v>2698000</v>
      </c>
      <c r="C61" s="58">
        <v>2698000</v>
      </c>
      <c r="D61" s="58">
        <v>2698000</v>
      </c>
    </row>
    <row r="62" spans="1:4" ht="15">
      <c r="A62" s="56" t="s">
        <v>12</v>
      </c>
      <c r="B62" s="57">
        <v>2698000</v>
      </c>
      <c r="C62" s="57">
        <v>2698000</v>
      </c>
      <c r="D62" s="57">
        <v>2698000</v>
      </c>
    </row>
    <row r="63" spans="1:4" ht="15">
      <c r="A63" s="72" t="s">
        <v>40</v>
      </c>
      <c r="B63" s="57">
        <v>2698000</v>
      </c>
      <c r="C63" s="57">
        <v>2698000</v>
      </c>
      <c r="D63" s="57">
        <v>2698000</v>
      </c>
    </row>
    <row r="64" spans="1:4" ht="15">
      <c r="A64" s="70" t="s">
        <v>103</v>
      </c>
      <c r="B64" s="71">
        <v>10000</v>
      </c>
      <c r="C64" s="71">
        <v>10000</v>
      </c>
      <c r="D64" s="71">
        <v>10000</v>
      </c>
    </row>
    <row r="65" spans="1:4" s="50" customFormat="1" ht="15">
      <c r="A65" s="69" t="s">
        <v>30</v>
      </c>
      <c r="B65" s="58">
        <v>8000</v>
      </c>
      <c r="C65" s="58">
        <v>8000</v>
      </c>
      <c r="D65" s="58">
        <v>8000</v>
      </c>
    </row>
    <row r="66" spans="1:4" ht="15">
      <c r="A66" s="56" t="s">
        <v>13</v>
      </c>
      <c r="B66" s="57">
        <v>8000</v>
      </c>
      <c r="C66" s="57">
        <v>8000</v>
      </c>
      <c r="D66" s="57">
        <v>8000</v>
      </c>
    </row>
    <row r="67" spans="1:4" ht="15">
      <c r="A67" s="72" t="s">
        <v>44</v>
      </c>
      <c r="B67" s="57">
        <v>8000</v>
      </c>
      <c r="C67" s="57">
        <v>8000</v>
      </c>
      <c r="D67" s="57">
        <v>8000</v>
      </c>
    </row>
    <row r="68" spans="1:4" s="50" customFormat="1" ht="15">
      <c r="A68" s="69" t="s">
        <v>33</v>
      </c>
      <c r="B68" s="58">
        <v>2000</v>
      </c>
      <c r="C68" s="58">
        <v>2000</v>
      </c>
      <c r="D68" s="58">
        <v>2000</v>
      </c>
    </row>
    <row r="69" spans="1:4" ht="15">
      <c r="A69" s="56" t="s">
        <v>13</v>
      </c>
      <c r="B69" s="57">
        <v>2000</v>
      </c>
      <c r="C69" s="57">
        <v>2000</v>
      </c>
      <c r="D69" s="57">
        <v>2000</v>
      </c>
    </row>
    <row r="70" spans="1:4" ht="15">
      <c r="A70" s="72" t="s">
        <v>44</v>
      </c>
      <c r="B70" s="57">
        <v>2000</v>
      </c>
      <c r="C70" s="57">
        <v>2000</v>
      </c>
      <c r="D70" s="57">
        <v>2000</v>
      </c>
    </row>
    <row r="71" spans="1:4" ht="15">
      <c r="A71" s="60"/>
      <c r="B71" s="59"/>
      <c r="C71" s="59"/>
      <c r="D71" s="59"/>
    </row>
    <row r="72" spans="1:4" ht="15">
      <c r="A72" s="60"/>
      <c r="B72" s="59"/>
      <c r="C72" s="59"/>
      <c r="D72" s="59"/>
    </row>
    <row r="73" spans="1:4" ht="15.75">
      <c r="A73" s="127" t="s">
        <v>57</v>
      </c>
      <c r="B73" s="127"/>
      <c r="C73" s="127"/>
      <c r="D73" s="127"/>
    </row>
    <row r="74" spans="1:4" ht="15.75">
      <c r="A74" s="3"/>
      <c r="B74" s="3"/>
      <c r="C74" s="3"/>
      <c r="D74" s="3"/>
    </row>
    <row r="75" spans="1:4" ht="35.25" customHeight="1">
      <c r="A75" s="132" t="s">
        <v>104</v>
      </c>
      <c r="B75" s="132"/>
      <c r="C75" s="132"/>
      <c r="D75" s="132"/>
    </row>
    <row r="76" spans="1:4" ht="15.75">
      <c r="A76" s="51"/>
      <c r="B76" s="61"/>
      <c r="C76" s="61"/>
      <c r="D76" s="3"/>
    </row>
    <row r="77" spans="1:5" ht="15.75">
      <c r="A77" s="51"/>
      <c r="B77" s="3"/>
      <c r="C77" s="62" t="s">
        <v>60</v>
      </c>
      <c r="D77" s="63"/>
      <c r="E77" s="52"/>
    </row>
    <row r="78" spans="1:4" ht="15.75">
      <c r="A78" s="3"/>
      <c r="B78" s="3"/>
      <c r="C78" s="77"/>
      <c r="D78" s="3"/>
    </row>
    <row r="79" spans="1:4" ht="15.75">
      <c r="A79" s="64" t="s">
        <v>71</v>
      </c>
      <c r="B79" s="3"/>
      <c r="C79" s="3"/>
      <c r="D79" s="3"/>
    </row>
    <row r="80" spans="1:4" ht="15.75">
      <c r="A80" s="64" t="s">
        <v>72</v>
      </c>
      <c r="B80" s="3"/>
      <c r="C80" s="3"/>
      <c r="D80" s="3"/>
    </row>
    <row r="81" spans="1:4" ht="15.75">
      <c r="A81" s="64" t="s">
        <v>58</v>
      </c>
      <c r="B81" s="3"/>
      <c r="C81" s="3"/>
      <c r="D81" s="3"/>
    </row>
  </sheetData>
  <mergeCells count="5">
    <mergeCell ref="A1:D1"/>
    <mergeCell ref="A3:D3"/>
    <mergeCell ref="A5:D5"/>
    <mergeCell ref="A73:D73"/>
    <mergeCell ref="A75:D75"/>
  </mergeCells>
  <printOptions/>
  <pageMargins left="0.1968503937007874" right="0.1968503937007874" top="0.3937007874015748" bottom="0.3937007874015748" header="0.1968503937007874" footer="0.1968503937007874"/>
  <pageSetup firstPageNumber="5" useFirstPageNumber="1" horizontalDpi="600" verticalDpi="600" orientation="landscape" paperSize="9" scale="97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 Lacković</dc:creator>
  <cp:keywords/>
  <dc:description/>
  <cp:lastModifiedBy>Korisnik</cp:lastModifiedBy>
  <cp:lastPrinted>2023-11-17T11:54:59Z</cp:lastPrinted>
  <dcterms:created xsi:type="dcterms:W3CDTF">2022-08-12T12:51:27Z</dcterms:created>
  <dcterms:modified xsi:type="dcterms:W3CDTF">2023-12-27T12:15:58Z</dcterms:modified>
  <cp:category/>
  <cp:version/>
  <cp:contentType/>
  <cp:contentStatus/>
</cp:coreProperties>
</file>